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2019\"/>
    </mc:Choice>
  </mc:AlternateContent>
  <bookViews>
    <workbookView xWindow="930" yWindow="2400" windowWidth="15360" windowHeight="6570"/>
  </bookViews>
  <sheets>
    <sheet name=" POI 2019" sheetId="1" r:id="rId1"/>
    <sheet name="Ficha del indicador" sheetId="4" state="hidden" r:id="rId2"/>
    <sheet name="indica 1" sheetId="10" state="hidden" r:id="rId3"/>
    <sheet name="indic 2" sheetId="5" state="hidden" r:id="rId4"/>
    <sheet name="indc 3" sheetId="6" state="hidden" r:id="rId5"/>
    <sheet name="indi 4" sheetId="7" state="hidden" r:id="rId6"/>
    <sheet name="indic 5" sheetId="8" state="hidden" r:id="rId7"/>
    <sheet name="indic 6" sheetId="9" state="hidden" r:id="rId8"/>
    <sheet name="Hoja2" sheetId="2" state="hidden" r:id="rId9"/>
    <sheet name="Hoja3" sheetId="3" state="hidden" r:id="rId10"/>
  </sheets>
  <definedNames>
    <definedName name="_xlnm.Print_Area" localSheetId="0">' POI 2019'!$A$1:$N$16</definedName>
    <definedName name="_xlnm.Print_Titles" localSheetId="0">' POI 2019'!$1:$8</definedName>
  </definedNames>
  <calcPr calcId="152511"/>
</workbook>
</file>

<file path=xl/calcChain.xml><?xml version="1.0" encoding="utf-8"?>
<calcChain xmlns="http://schemas.openxmlformats.org/spreadsheetml/2006/main">
  <c r="M9" i="1" l="1"/>
  <c r="M14" i="1" l="1"/>
  <c r="M16" i="1" s="1"/>
  <c r="E110" i="2" l="1"/>
  <c r="E112" i="2" s="1"/>
  <c r="E111" i="2"/>
  <c r="E108" i="2"/>
  <c r="E92" i="2"/>
  <c r="E78" i="2"/>
  <c r="E43" i="2"/>
  <c r="E19" i="2"/>
  <c r="E22" i="2"/>
  <c r="E88" i="2" l="1"/>
  <c r="E86" i="2"/>
  <c r="E85" i="2"/>
  <c r="E84" i="2"/>
  <c r="E34" i="2"/>
  <c r="S14" i="1" l="1"/>
  <c r="R14" i="1"/>
  <c r="T14" i="1" l="1"/>
</calcChain>
</file>

<file path=xl/comments1.xml><?xml version="1.0" encoding="utf-8"?>
<comments xmlns="http://schemas.openxmlformats.org/spreadsheetml/2006/main">
  <authors>
    <author>Kathia Hidalgo</author>
    <author>Kathia</author>
  </authors>
  <commentList>
    <comment ref="C9" authorId="0" shapeId="0">
      <text>
        <r>
          <rPr>
            <b/>
            <sz val="9"/>
            <color indexed="81"/>
            <rFont val="Tahoma"/>
            <family val="2"/>
          </rPr>
          <t>Kathia Hidalgo:</t>
        </r>
        <r>
          <rPr>
            <sz val="9"/>
            <color indexed="81"/>
            <rFont val="Tahoma"/>
            <family val="2"/>
          </rPr>
          <t xml:space="preserve">
 (No mide la respuesta o prontitud en el suministro al usuario, solo el nivel de ejecución.)</t>
        </r>
      </text>
    </comment>
    <comment ref="D10" authorId="1" shapeId="0">
      <text>
        <r>
          <rPr>
            <b/>
            <sz val="9"/>
            <color indexed="81"/>
            <rFont val="Tahoma"/>
            <family val="2"/>
          </rPr>
          <t>Kathia:</t>
        </r>
        <r>
          <rPr>
            <sz val="9"/>
            <color indexed="81"/>
            <rFont val="Tahoma"/>
            <family val="2"/>
          </rPr>
          <t xml:space="preserve">
formalizado es adjudicación, contrato y/o orden de compra firmada.</t>
        </r>
      </text>
    </comment>
    <comment ref="B13" authorId="1" shapeId="0">
      <text>
        <r>
          <rPr>
            <b/>
            <sz val="9"/>
            <color indexed="81"/>
            <rFont val="Tahoma"/>
            <family val="2"/>
          </rPr>
          <t>Kathia:</t>
        </r>
        <r>
          <rPr>
            <sz val="9"/>
            <color indexed="81"/>
            <rFont val="Tahoma"/>
            <family val="2"/>
          </rPr>
          <t xml:space="preserve">
administración de activos es: registrar todos los movimientos de activos fijos, efectuan toma fisica total o parcial de los activos institucionales  y ajustan al sistema vigente, determinar las causas por faltantes, robos, extravíos, daños, pérdida, sustracciones, establecer procedimientos y formularios para controlar los activos, gestionar el desecho de activos en condició de desuso o desecho, informar a la contabilidad de los movimientos y conciliar saldos, información al personal sobre el uso de procedimientos del control, para que se cumplan los requisitos establecidos en el reglamento de administración de activos del Senara, aplicar la normativa ante posibles incumplimientos. </t>
        </r>
      </text>
    </comment>
  </commentList>
</comments>
</file>

<file path=xl/sharedStrings.xml><?xml version="1.0" encoding="utf-8"?>
<sst xmlns="http://schemas.openxmlformats.org/spreadsheetml/2006/main" count="777" uniqueCount="219">
  <si>
    <t>Prioridades: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</si>
  <si>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</si>
  <si>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Objetivos Estratégicos: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</si>
  <si>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</si>
  <si>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Unidad:</t>
  </si>
  <si>
    <t>Servicios Administrativos</t>
  </si>
  <si>
    <t>Objetivo General</t>
  </si>
  <si>
    <t>Objetivo Específico</t>
  </si>
  <si>
    <t>Meta</t>
  </si>
  <si>
    <t>observaciones</t>
  </si>
  <si>
    <t>Resultado obtenido</t>
  </si>
  <si>
    <t>Resultado Numérico</t>
  </si>
  <si>
    <t>Porcentaje de avance</t>
  </si>
  <si>
    <t>Presupuesto (¢)</t>
  </si>
  <si>
    <t>Porcentaje (%)</t>
  </si>
  <si>
    <t>Descripción de la Meta</t>
  </si>
  <si>
    <t>Indicador</t>
  </si>
  <si>
    <t>Criterio</t>
  </si>
  <si>
    <t>Fórmula</t>
  </si>
  <si>
    <t>Unidad de medida</t>
  </si>
  <si>
    <t>Programación avance</t>
  </si>
  <si>
    <t>I</t>
  </si>
  <si>
    <t>II</t>
  </si>
  <si>
    <t>III</t>
  </si>
  <si>
    <t>IV</t>
  </si>
  <si>
    <t xml:space="preserve">Asignado </t>
  </si>
  <si>
    <t>Ejecutado</t>
  </si>
  <si>
    <t>Eficacia</t>
  </si>
  <si>
    <t>Porcentaje</t>
  </si>
  <si>
    <t>Cantidad de vehículos con mantenimiento correctivo y preventivo aplicado/Cantidad de vehículos con mantenimiento programado</t>
  </si>
  <si>
    <t>Coordinadora:</t>
  </si>
  <si>
    <t>Dirección Administrativo Financiero</t>
  </si>
  <si>
    <t>Directora:</t>
  </si>
  <si>
    <t>Eugenia Elizondo Fallas</t>
  </si>
  <si>
    <t>Dirección:</t>
  </si>
  <si>
    <t>Porcentaje de  ejecución del Plan de Compras Institucional</t>
  </si>
  <si>
    <t>Cantidad de solicitudes admisibles atendidas/Cantidad  solicitudes admisibles recibidas</t>
  </si>
  <si>
    <t>Xinia Herrera Mata</t>
  </si>
  <si>
    <t>Sub Total</t>
  </si>
  <si>
    <t>Salarios</t>
  </si>
  <si>
    <t xml:space="preserve">Total </t>
  </si>
  <si>
    <t xml:space="preserve">Coordinar los procesos de contratación administrativa para facilitar la adquisición de bienes y servicios requeridos por los proyectos y actividades que permita el cumplimiento de los objetivos y metas, la satisfacción de los usuarios y el uso transparente de los recursos. </t>
  </si>
  <si>
    <t>Asegurar el normal funcionamiento de la institución por medio de la administración, operación y verificación de cumplimiento de las cláusulas contractuales de la totalidad de los contratos de servicios generales y de mantenimiento del edificio previstos para el periodo vigente en correspondencia con una adecuada gestión ambiental institucional.</t>
  </si>
  <si>
    <t>Coordinar  los procesos de contratación y adquisición de suministros  para facilitar a los funcionarios (as) los bienes y servicios requeridos en la ejecución de los proyectos y/o actividades  que contribuya con  el logro de los objetivos y metas institucionales.</t>
  </si>
  <si>
    <t>Ejecutar la administración de los contratos de servicios generales, el uso y mantenimiento de la flotilla de vehicular, así como el control de los bienes institucionales para garantizar la disponibilidad de recursos que requieren las distintas unidades en la realización de las actividades y funciones institucionales.</t>
  </si>
  <si>
    <t>Coordinar el uso y mantenimiento correctivo y preventivo de la flotilla vehicular institucional para garantizar al usuario interno su disponiblidad que le permita el desarrollo de las actividades institucionales.</t>
  </si>
  <si>
    <t xml:space="preserve">Realizar la administración de los activos físicos institucionales  para  facilitar el uso y control eficiente y eficaz de los bienes institucionales por parte del personal.   </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</si>
  <si>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</si>
  <si>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</si>
  <si>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</si>
  <si>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</si>
  <si>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</si>
  <si>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</si>
  <si>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</si>
  <si>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</si>
  <si>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</si>
  <si>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</si>
  <si>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</si>
  <si>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</si>
  <si>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</si>
  <si>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</si>
  <si>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</si>
  <si>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</si>
  <si>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</si>
  <si>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</si>
  <si>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</si>
  <si>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</si>
  <si>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</si>
  <si>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</si>
  <si>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</si>
  <si>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</si>
  <si>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</si>
  <si>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</si>
  <si>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</si>
  <si>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Impresión, encuadernación y otros</t>
  </si>
  <si>
    <t>1</t>
  </si>
  <si>
    <t>Que los procesos de contratación solicitados sean tramitados y atendidos el el plazo establecido</t>
  </si>
  <si>
    <t>Otros servicios básicos</t>
  </si>
  <si>
    <t>Información</t>
  </si>
  <si>
    <t>Transporte de bienes</t>
  </si>
  <si>
    <t>Servicios de Transf. eléctronica de info</t>
  </si>
  <si>
    <t>07</t>
  </si>
  <si>
    <t>Transporte dentro del país</t>
  </si>
  <si>
    <t>Viáticos dentro del país</t>
  </si>
  <si>
    <t>Seguros</t>
  </si>
  <si>
    <t>06</t>
  </si>
  <si>
    <t>Mant. y rep. equipo y mobiliario oficina</t>
  </si>
  <si>
    <t>08</t>
  </si>
  <si>
    <t>Mant. y rep. equipo computo y sist. info</t>
  </si>
  <si>
    <t>Tintas, pinturas y diluyentes</t>
  </si>
  <si>
    <t>2</t>
  </si>
  <si>
    <t>Materiales y productos metálicos</t>
  </si>
  <si>
    <t>Mat. y prod. eléct. telefónicos y comput</t>
  </si>
  <si>
    <t>Otros mat. y productos de uso en constru</t>
  </si>
  <si>
    <t>Herramientas e instrumentos</t>
  </si>
  <si>
    <t>Útiles y materiales de oficina y computo</t>
  </si>
  <si>
    <t>Productos de papel cartón e impresos</t>
  </si>
  <si>
    <t>Otros útiles, materiales y suministros d</t>
  </si>
  <si>
    <t>Equipo y mobiliario de oficina</t>
  </si>
  <si>
    <t>5</t>
  </si>
  <si>
    <t>Que se ejecute el 90% del Plan de Compras Institucional.</t>
  </si>
  <si>
    <t>Alquileres de Edificios, Locales y Terre</t>
  </si>
  <si>
    <t>Servicio de agua y alcantarillado</t>
  </si>
  <si>
    <t>Servicio de energía eléctrica</t>
  </si>
  <si>
    <t>Servicio de correo</t>
  </si>
  <si>
    <t>Servicio de telecomunicaciones</t>
  </si>
  <si>
    <t>Publicidad y propaganda</t>
  </si>
  <si>
    <t>Servicios médicos y de laboratorio</t>
  </si>
  <si>
    <t>Servicios generales</t>
  </si>
  <si>
    <t>Otros servicios de gestión y apoyo</t>
  </si>
  <si>
    <t>Mantenimiento de edificios y locales</t>
  </si>
  <si>
    <t>Mant. y rep. de equipo de comunicación</t>
  </si>
  <si>
    <t>Mantenimiento y reparación otros equipos</t>
  </si>
  <si>
    <t>Otros servicios no específicados</t>
  </si>
  <si>
    <t>Otros productos químicos</t>
  </si>
  <si>
    <t>Madera y sus derivados</t>
  </si>
  <si>
    <t>Materiales y productos de vidrio</t>
  </si>
  <si>
    <t>Materiales y productos de plástico</t>
  </si>
  <si>
    <t>Repuestos y accesorios</t>
  </si>
  <si>
    <t>Textiles y vesturios</t>
  </si>
  <si>
    <t>Útiles y materiales de limpieza</t>
  </si>
  <si>
    <t>Útiles y materiales de resguardo y segur</t>
  </si>
  <si>
    <t>Útiles y materiales de cocina y comedor</t>
  </si>
  <si>
    <t>Equipo de comunicación</t>
  </si>
  <si>
    <t>Equipo y programas de computo</t>
  </si>
  <si>
    <t>Maquinaria y equipo diverso</t>
  </si>
  <si>
    <t>Que se cuente con la operación y funcionamiento de 14 contratos de servicios generales</t>
  </si>
  <si>
    <t>Mant. y rep. de maquinaria y equipo tran</t>
  </si>
  <si>
    <t>Deducibles</t>
  </si>
  <si>
    <t>Combustibles y lubricantes</t>
  </si>
  <si>
    <t>Que se aplique mantenimiento correctivo o preventivo a la totalidad de vehículos con mantenimiento programado</t>
  </si>
  <si>
    <t>Que se presenten a comisión 3 informes de métricas de consumo en servicios públicos</t>
  </si>
  <si>
    <t>Realizar una toma física de activo en el periodo</t>
  </si>
  <si>
    <t>SubTotal</t>
  </si>
  <si>
    <t>Plan Operativo Institucional por Unidad 2019</t>
  </si>
  <si>
    <t>Anexo III: Ficha Técnica del Indicador</t>
  </si>
  <si>
    <t>Elemento</t>
  </si>
  <si>
    <t>Nombre del indicador</t>
  </si>
  <si>
    <t>Debe ser una expresión verbal, precisa y concreta sobre lo que se quiere medir. El nombre debe caracterizarse por ser claro, preciso, autoexplicativo y que cualquier persona pueda entender qué se mide con ese indicador.</t>
  </si>
  <si>
    <t>Definición lo más completa posible del indicador, que incorpore aspectos metodológicos necesarios para su  interpretación y comprensión.</t>
  </si>
  <si>
    <t xml:space="preserve">Incluir la definición de cada uno de los componentes del indicador. Comúnmente se establecen/adoptan las definiciones a nivel internacional, si no existe utilice la definición de la institución que produce el dato. </t>
  </si>
  <si>
    <t>Si la información esté organizada por alguna clasificación, se debe indicar el manual de clasificación utilizado (en caso que exista).</t>
  </si>
  <si>
    <t xml:space="preserve">Por ejemplo: para las estadísticas relacionadas con salud, se debe especificar que utiliza la Clasificación Internacional de Enfermedades Versión CIE 10.  </t>
  </si>
  <si>
    <r>
      <t>Nota:</t>
    </r>
    <r>
      <rPr>
        <sz val="12"/>
        <color theme="1"/>
        <rFont val="Arial"/>
        <family val="2"/>
      </rPr>
      <t xml:space="preserve"> este espacio no incluye la interpretación del indicador.</t>
    </r>
  </si>
  <si>
    <t xml:space="preserve">Fórmula de cálculo </t>
  </si>
  <si>
    <t>Anotar la fórmula matemática requerida para el cálculo del indicador y especificar las operaciones y procesamientos de las variables/componentes necesarias para obtener el valor final del indicador.</t>
  </si>
  <si>
    <t>Componentes de la fórmula de cálculo</t>
  </si>
  <si>
    <t>Indicar cada uno de los componentes de la fórmula del cálculo del indicador.</t>
  </si>
  <si>
    <t>Unidad de medida del indicador</t>
  </si>
  <si>
    <t>Anotar la unidad de medida con la que se expresan los componentes o los valores del indicador, por ejemplo: número, porcentaje, tasa por cada tanto.</t>
  </si>
  <si>
    <t>Interpretación</t>
  </si>
  <si>
    <t xml:space="preserve">Escribir la interpretación de forma general correspondiente al indicador propuesto. De acuerdo con la Real Academia Española, interpretar corresponde a explicar o declarar el sentido de algo y, principalmente, el de un texto (RAE, 2017). </t>
  </si>
  <si>
    <t>Por ejemplo: suponga que el indicador es la Tasa de mortalidad de niños de 0 a 5 años de edad, entonces la interpretación general sería: En Costa Rica murieron “N” niños menores de 5 años por cada mil nacidos vivos en el año “X”.</t>
  </si>
  <si>
    <t>Desagregación</t>
  </si>
  <si>
    <t>Especificar los distintos niveles de desagregación geográfica disponibles para el indicador, por ejemplo, provincia, cantón, distrito, regiones de planificación, zona (urbana o rural), Gran Área Metropolitana, entre otras.</t>
  </si>
  <si>
    <t>Especificar las características (no geográficas) en que se presenta la información del indicador, por ejemplo, sexo, grupos de edad, discapacidad, nivel socioeconómico, causa de muerte, tipos de desastres, entre otros.</t>
  </si>
  <si>
    <t>Línea base</t>
  </si>
  <si>
    <t>Es el dato o  el valor  inicial del indicador a partir del cual se establecerán los valores futuros a alcanzar, en el proceso de programación y que servirá para el seguimiento y evaluación en la consecución de las metas. Se debe indicar si el dato es acumulado o corresponde a un período de tiempo determinado.</t>
  </si>
  <si>
    <t xml:space="preserve">Son los valores de los indicadores asociados al objetivo respectivo que se espera alcanzar en el período. </t>
  </si>
  <si>
    <t xml:space="preserve">Periodicidad </t>
  </si>
  <si>
    <t>Especificar la frecuencia con la que se publican o se tienen disponibles los datos para el cálculo del indicador. Se entiende como el período de tiempo en que se actualiza el dato.</t>
  </si>
  <si>
    <t>Por ejemplo: cada cuatro años, anual, trimestral, mensual, etc. La periodicidad puede no estar definida, para lo cual se sugiere: "Periodicidad no definida".</t>
  </si>
  <si>
    <t>Fuente</t>
  </si>
  <si>
    <t>Especificar la fuente de cada una de las variables/componentes del indicador. Además, no solo se debe especificar la institución, sino también el departamento u oficina o la publicación física o electrónica donde se encuentra disponible, si corresponde.</t>
  </si>
  <si>
    <t>Clasificación</t>
  </si>
  <si>
    <t>Seleccione a qué tipo de indicador corresponde:</t>
  </si>
  <si>
    <t>( ) Impacto.</t>
  </si>
  <si>
    <t>( ) Efecto.</t>
  </si>
  <si>
    <t>( ) Producto.</t>
  </si>
  <si>
    <t>Tipo de operación estadística</t>
  </si>
  <si>
    <t>Indicar el tipo de fuente de datos del que procede el indicador, por ejemplo, este puede ser Censo, Encuesta, registro administrativo, entre otros.</t>
  </si>
  <si>
    <t>Comentarios generales</t>
  </si>
  <si>
    <t>Mencionar cualquier observación que se considere necesaria para que el usuario obtenga una mejor comprensión del indicador.</t>
  </si>
  <si>
    <r>
      <t>Fuente:</t>
    </r>
    <r>
      <rPr>
        <sz val="12"/>
        <color theme="1"/>
        <rFont val="Arial"/>
        <family val="2"/>
      </rPr>
      <t xml:space="preserve"> INEC, Mideplan, MINHAC.</t>
    </r>
  </si>
  <si>
    <t>Definición conceptual Qué mide?</t>
  </si>
  <si>
    <t>Presupuesto 2019</t>
  </si>
  <si>
    <t xml:space="preserve">Solicitud adminisible: que cumpla los requisitos para contratación.
Solicitud recibida es la presentada por usuarios </t>
  </si>
  <si>
    <t>mide el cumplimiento de las compras solicitadas en relación con las compras realizadas, permite verificar la atención de la adquisición de bienes y servicios a nivel institicional.</t>
  </si>
  <si>
    <t>Inicio de proceso uso del sistema de SICOP</t>
  </si>
  <si>
    <t>demanda mayor cantidad de tiempo</t>
  </si>
  <si>
    <t>demora la ejecución del plan, como medida solicitar información con mayor detalle a los usuarios, asignar mas capacitación en el uso y contenido del sistema interna y externa</t>
  </si>
  <si>
    <t>No se dispone de modulo de compras en el SIA</t>
  </si>
  <si>
    <t>Acceso a internet (redes) que limitan la ejecución en el Sistema SICOP opera en línea</t>
  </si>
  <si>
    <t>Fcetores de Riegos/medida</t>
  </si>
  <si>
    <t>Mayores medidas para restricción del gasto</t>
  </si>
  <si>
    <t>Porcentaje de activo coinciliado</t>
  </si>
  <si>
    <t>Cantidad de activo inventariado/cantidad de activo registrado en el sistema</t>
  </si>
  <si>
    <t>Factores de riesgo</t>
  </si>
  <si>
    <t>Mide la cantidad de activo en inventario con la cantidad de activo registrado en el sistema</t>
  </si>
  <si>
    <t>errores u omisiones al momento de toma física por insuficiencia de recurso humano al momento de la toma</t>
  </si>
  <si>
    <t>Disponibilidad a accesibilidad de funcionario para realizar la toma</t>
  </si>
  <si>
    <t xml:space="preserve">Fallas en el sistema </t>
  </si>
  <si>
    <t>No disponer de un sistema modulo de activo para hacer el control, se debe trabajar de forma manual</t>
  </si>
  <si>
    <t>ubicación y acceso a los activos en campo por evento climático o acción humana.</t>
  </si>
  <si>
    <t>Se dispone de una sola persona para hacer los inventarios, se puede afectar ante disponibilidad por incapacidad, enfermedad.</t>
  </si>
  <si>
    <t>El control de los activos muebles institucionales es un proceso cíclico que consiste en aplicar la toma física y la actualización y aplicación de ajustes  en el Sistema de Control de Activos, para  facilitar el control de los bienes institucionales y ofrecer a los usuarios internos y externos un reporte sobre inventario actualizado de forma anual. Se requiere contar con un sistema en funcionamiento.  Considerando la disponibilidad de recurso humano.</t>
  </si>
  <si>
    <t>Alcanzar el  90% de ejecución del Plan de Compras Institucional al cierre del año.</t>
  </si>
  <si>
    <t xml:space="preserve">Cantidad de contratos de servicios generales formalizados y con seguimiento aplicado
</t>
  </si>
  <si>
    <t>Número de contratos formalizados al I y II semestre y Número de contratos con seguimiento aplicado al I y II semestre.</t>
  </si>
  <si>
    <t>La meta se refiere a asegurar formailización y seguimiento a los constratos estos son: Arrendamiento del edificio, limpieza, vigilancia, Soda Comedor,  Servicio de mensajería, fumigación, mantenimiento sistema de aire acondicionado edificio principal, mantenimiento de aires mini split, mantenimiento de cortinas eléctricas, limpieza extractor de grasa, recarga de extintores, limpieza de tanque de agua, mantenimiento de cámaras de circuito cerrado.  
Al cierre del año se espera contar con cinco contratos con seguimiento y 8 contratos formalizados.</t>
  </si>
  <si>
    <t>Porcentaje de solicitudes de bienes y servicios para atención de averías y de mantenimiento atendidas</t>
  </si>
  <si>
    <t>evidencia (fuente de verificación del indicador)</t>
  </si>
  <si>
    <t xml:space="preserve">Porcentaje de vehículos con mantenimiento correctivo y preventivo aplicado al cierre de cada trimestre </t>
  </si>
  <si>
    <t>Aplicar el  mantenimiento correctivo y/o preventivo a la totalidad de la flotilla de vehículos programados conforme al programa de mantenimiento anual</t>
  </si>
  <si>
    <t>Plan de Compras aprobado.
Solicitudes ingresadas
informe a la jefatura</t>
  </si>
  <si>
    <t>Programa de mantenimiento anual de la flotilla vehicular
registro de la cantidad de vehículos por mes que aplican mantenimiento
Informes a la jefatura</t>
  </si>
  <si>
    <t>registro de toma física de activos
registros emitidos por el Sistema.
Conciliación realizada con Contabilidad
Informes a la jefatura</t>
  </si>
  <si>
    <t>8 contratos formalizados y
5 contratos con seguimiento aplicado</t>
  </si>
  <si>
    <t>cantidad de solicitudes tramitadas/ cantidad de solicitudes recibidas</t>
  </si>
  <si>
    <t>Contratos firmados
controles de los contratos
informes a  jefatura</t>
  </si>
  <si>
    <t>Registros de solicitudes ingresadas</t>
  </si>
  <si>
    <t>Unidad</t>
  </si>
  <si>
    <t xml:space="preserve"> Conciliar el 100% de los activos inventariados  al cierre del periodo con la cantidad de activos registrados en el sistema.</t>
  </si>
  <si>
    <t>Porcentaje del total de activo físico institucional inventariado conciliado</t>
  </si>
  <si>
    <t>La meta se refiere a atender con oportunidad la demanda de atención del usuario interno de situaciones de avería que se presentan en las oficinas centrales y que requieren de la pronta atención de SA para garantizar la continuidad de las operaciones, satisfacción del usuario interno y al usuario externo.  Se estima un porcentaje anual, al ser por demanda la cantidad total de solicitudes puede variar de un mes a otro, el proceso llevará un registro de la cantidad de solicitudes ingresadas para verificar el logro de la meta.</t>
  </si>
  <si>
    <t>Se refiere a efectuar las acciones necesarias y oportunas para asegurar y resguardad la integridad física de las personas que hacen uso de los vehículos, así como el de disponer   de la flotilla vehicular del Senara para asegurar la realización de las actividades institucionales. El proceso de transportes estimará la cantidad de vehículos que en el año 2019 requieren mantenimiento preventivo y correctivo, para valorar el nivel de cumplimiento de la meta en el año 2019.</t>
  </si>
  <si>
    <t xml:space="preserve">Atender   todas las necesidades de servicios generales  identificadas en Oficinas Centrales al cierre del año.
</t>
  </si>
  <si>
    <t xml:space="preserve"> 1 contrato formalizado y
4 contratos con seguimiento aplicado</t>
  </si>
  <si>
    <t>El 10% restante son factores externos a la gestión de la unidad que podría afectar el cumplimiento de un 100%,  no depende de la gestión que se realiza.  la unidad debe  especificar al momento de efectuar el seguimiento trimestral el medio por el cual se verificará el avance en el cumplimiento del Plan de compras, es decir la evidencia sobre el cumplimiento de un 40% en el IS y el 50% restante IIS.
Esta meta fue considerada en el Presupuesto Extraordinario 01-2019, no se modificó la meta se le adicionnó contenido presupuestario por 104.2 millones para iniciar procesos de contratación para la renovación del 45% de la  flotilla vehicular con perdida de vida útil, en la que se considera renovar por vehículos eléctricos.  Se ajustó el presupuesto inicial.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</si>
</sst>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6" x14ac:knownFonts="1">
    <font>
      <sz val="11"/>
      <color theme="1"/>
      <name val="Calibri"/>
      <family val="2"/>
      <scheme val="minor"/>
    </font>
    <font>
      <sz val="11"/>
      <color theme="1"/>
      <name val="Calibri"/>
      <family val="2"/>
      <scheme val="minor"/>
    </font>
    <font>
      <b/>
      <sz val="12"/>
      <name val="Franklin Gothic Book"/>
      <family val="2"/>
    </font>
    <font>
      <sz val="12"/>
      <name val="Franklin Gothic Book"/>
      <family val="2"/>
    </font>
    <font>
      <sz val="10"/>
      <name val="Arial"/>
      <family val="2"/>
    </font>
    <font>
      <b/>
      <sz val="9"/>
      <color indexed="81"/>
      <name val="Tahoma"/>
      <family val="2"/>
    </font>
    <font>
      <sz val="9"/>
      <color indexed="81"/>
      <name val="Tahoma"/>
      <family val="2"/>
    </font>
    <font>
      <sz val="14"/>
      <name val="Arial"/>
      <family val="2"/>
    </font>
    <font>
      <b/>
      <sz val="10"/>
      <name val="Arial"/>
      <family val="2"/>
    </font>
    <font>
      <b/>
      <i/>
      <sz val="10"/>
      <name val="Arial"/>
      <family val="2"/>
    </font>
    <font>
      <b/>
      <sz val="12"/>
      <color theme="1"/>
      <name val="Arial"/>
      <family val="2"/>
    </font>
    <font>
      <sz val="12"/>
      <color theme="1"/>
      <name val="Arial"/>
      <family val="2"/>
    </font>
    <font>
      <b/>
      <sz val="12"/>
      <color theme="1"/>
      <name val="Franklin Gothic Book"/>
      <family val="2"/>
    </font>
    <font>
      <b/>
      <sz val="12"/>
      <name val="Calibri"/>
      <family val="2"/>
      <scheme val="minor"/>
    </font>
    <font>
      <sz val="12"/>
      <color theme="1"/>
      <name val="Franklin Gothic Book"/>
      <family val="2"/>
    </font>
    <font>
      <sz val="12"/>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E7E6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s>
  <cellStyleXfs count="3">
    <xf numFmtId="0" fontId="0" fillId="0" borderId="0"/>
    <xf numFmtId="0" fontId="1" fillId="0" borderId="0"/>
    <xf numFmtId="0" fontId="4" fillId="0" borderId="0"/>
  </cellStyleXfs>
  <cellXfs count="132">
    <xf numFmtId="0" fontId="0" fillId="0" borderId="0" xfId="0"/>
    <xf numFmtId="0" fontId="3" fillId="0" borderId="0" xfId="0" applyFont="1"/>
    <xf numFmtId="9" fontId="3" fillId="0" borderId="1" xfId="0" applyNumberFormat="1" applyFont="1" applyBorder="1" applyAlignment="1">
      <alignment horizontal="center" vertical="top"/>
    </xf>
    <xf numFmtId="4" fontId="3" fillId="0" borderId="1" xfId="0" applyNumberFormat="1" applyFont="1" applyBorder="1" applyAlignment="1">
      <alignment horizontal="center" vertical="top"/>
    </xf>
    <xf numFmtId="10" fontId="3" fillId="0" borderId="1" xfId="0" applyNumberFormat="1" applyFont="1" applyBorder="1" applyAlignment="1">
      <alignment horizontal="center" vertical="top"/>
    </xf>
    <xf numFmtId="0" fontId="3" fillId="0" borderId="1" xfId="0" applyFont="1" applyFill="1" applyBorder="1" applyAlignment="1">
      <alignment horizontal="center" vertical="top"/>
    </xf>
    <xf numFmtId="9" fontId="3" fillId="0" borderId="1" xfId="0" applyNumberFormat="1" applyFont="1" applyFill="1" applyBorder="1" applyAlignment="1">
      <alignment horizontal="center" vertical="top"/>
    </xf>
    <xf numFmtId="4" fontId="3" fillId="0" borderId="1" xfId="0" applyNumberFormat="1" applyFont="1" applyFill="1" applyBorder="1" applyAlignment="1">
      <alignment horizontal="center" vertical="top"/>
    </xf>
    <xf numFmtId="0" fontId="3"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wrapText="1"/>
    </xf>
    <xf numFmtId="0" fontId="2" fillId="0" borderId="0" xfId="0" applyFont="1" applyAlignment="1"/>
    <xf numFmtId="0" fontId="3" fillId="0" borderId="0" xfId="0" applyFont="1" applyAlignment="1">
      <alignment horizontal="justify" vertical="top"/>
    </xf>
    <xf numFmtId="0" fontId="3" fillId="0" borderId="0" xfId="0" applyFont="1" applyAlignment="1">
      <alignment horizontal="justify" vertical="top" wrapText="1"/>
    </xf>
    <xf numFmtId="10" fontId="3" fillId="0" borderId="1" xfId="0" applyNumberFormat="1" applyFont="1" applyFill="1" applyBorder="1" applyAlignment="1">
      <alignment horizontal="center" vertical="top"/>
    </xf>
    <xf numFmtId="0" fontId="3" fillId="0" borderId="0" xfId="0" applyFont="1" applyFill="1"/>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8" fillId="0" borderId="1" xfId="0" applyNumberFormat="1" applyFont="1" applyFill="1" applyBorder="1" applyAlignment="1">
      <alignment vertical="top" wrapText="1"/>
    </xf>
    <xf numFmtId="0" fontId="0" fillId="0" borderId="1" xfId="0" applyFill="1" applyBorder="1" applyAlignment="1">
      <alignment vertical="top"/>
    </xf>
    <xf numFmtId="0" fontId="8"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4" fontId="0" fillId="4" borderId="1" xfId="0" applyNumberFormat="1" applyFill="1" applyBorder="1"/>
    <xf numFmtId="0" fontId="9" fillId="0" borderId="0" xfId="0" applyFont="1" applyFill="1" applyBorder="1" applyAlignment="1">
      <alignment horizontal="left" wrapText="1"/>
    </xf>
    <xf numFmtId="4" fontId="0" fillId="0" borderId="0" xfId="0" applyNumberFormat="1" applyFill="1" applyBorder="1" applyAlignment="1">
      <alignment vertical="top"/>
    </xf>
    <xf numFmtId="4" fontId="0" fillId="0" borderId="0" xfId="0" applyNumberFormat="1"/>
    <xf numFmtId="4" fontId="0" fillId="0" borderId="0" xfId="0" applyNumberFormat="1" applyFill="1" applyBorder="1"/>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1" fillId="0" borderId="11" xfId="0" applyFont="1" applyBorder="1" applyAlignment="1">
      <alignment horizontal="justify" vertical="center" wrapText="1"/>
    </xf>
    <xf numFmtId="0" fontId="10" fillId="0" borderId="13" xfId="0" applyFont="1" applyBorder="1" applyAlignment="1">
      <alignment vertical="center" wrapText="1"/>
    </xf>
    <xf numFmtId="0" fontId="11" fillId="0" borderId="14" xfId="0" applyFont="1" applyBorder="1" applyAlignment="1">
      <alignment horizontal="justify" vertical="center" wrapText="1"/>
    </xf>
    <xf numFmtId="0" fontId="10" fillId="0" borderId="0" xfId="0" applyFont="1" applyBorder="1" applyAlignment="1">
      <alignment vertical="center" wrapText="1"/>
    </xf>
    <xf numFmtId="0" fontId="11" fillId="0" borderId="15" xfId="0" applyFont="1" applyBorder="1" applyAlignment="1">
      <alignment horizontal="justify" vertical="center" wrapText="1"/>
    </xf>
    <xf numFmtId="0" fontId="10" fillId="0" borderId="5" xfId="0" applyFont="1" applyBorder="1" applyAlignment="1">
      <alignment vertical="center" wrapText="1"/>
    </xf>
    <xf numFmtId="0" fontId="10" fillId="0" borderId="16" xfId="0" applyFont="1" applyBorder="1" applyAlignment="1">
      <alignment horizontal="justify" vertical="center" wrapText="1"/>
    </xf>
    <xf numFmtId="0" fontId="10" fillId="0" borderId="12" xfId="0" applyFont="1" applyBorder="1" applyAlignment="1">
      <alignment vertical="center" wrapText="1"/>
    </xf>
    <xf numFmtId="0" fontId="10" fillId="0" borderId="17" xfId="0" applyFont="1" applyBorder="1" applyAlignment="1">
      <alignment vertical="center" wrapText="1"/>
    </xf>
    <xf numFmtId="0" fontId="11" fillId="0" borderId="18" xfId="0" applyFont="1" applyBorder="1" applyAlignment="1">
      <alignment horizontal="justify" vertical="center" wrapText="1"/>
    </xf>
    <xf numFmtId="0" fontId="10" fillId="0" borderId="20" xfId="0" applyFont="1" applyBorder="1" applyAlignment="1">
      <alignment vertical="center" wrapText="1"/>
    </xf>
    <xf numFmtId="0" fontId="11" fillId="0" borderId="21"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8" xfId="0" applyFont="1" applyBorder="1" applyAlignment="1">
      <alignment vertical="center" wrapText="1"/>
    </xf>
    <xf numFmtId="0" fontId="11" fillId="0" borderId="0" xfId="0" applyFont="1"/>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0" xfId="0" applyFont="1" applyFill="1" applyAlignment="1">
      <alignment horizontal="right" vertical="top"/>
    </xf>
    <xf numFmtId="0" fontId="12" fillId="0" borderId="1" xfId="0" applyFont="1" applyBorder="1" applyAlignment="1">
      <alignment horizontal="justify" vertical="top"/>
    </xf>
    <xf numFmtId="0" fontId="12" fillId="0" borderId="1" xfId="0" applyFont="1" applyBorder="1" applyAlignment="1">
      <alignment horizontal="justify" vertical="top" wrapText="1"/>
    </xf>
    <xf numFmtId="0" fontId="2" fillId="0" borderId="0" xfId="0" applyFont="1" applyAlignment="1">
      <alignment horizontal="justify" vertical="top"/>
    </xf>
    <xf numFmtId="0" fontId="3" fillId="0" borderId="0" xfId="0" applyFont="1" applyBorder="1" applyAlignment="1">
      <alignment horizontal="justify" vertical="top" wrapText="1"/>
    </xf>
    <xf numFmtId="0" fontId="2" fillId="2" borderId="1" xfId="0" applyFont="1" applyFill="1" applyBorder="1" applyAlignment="1">
      <alignment horizontal="center" vertical="center" wrapText="1"/>
    </xf>
    <xf numFmtId="0" fontId="3" fillId="0" borderId="2" xfId="0" applyFont="1" applyBorder="1" applyAlignment="1">
      <alignment horizontal="justify" vertical="top" wrapText="1"/>
    </xf>
    <xf numFmtId="0" fontId="3" fillId="0" borderId="1" xfId="0" applyFont="1" applyBorder="1" applyAlignment="1">
      <alignment horizontal="justify" vertical="top"/>
    </xf>
    <xf numFmtId="0" fontId="3" fillId="0" borderId="1" xfId="0" applyFont="1" applyFill="1" applyBorder="1" applyAlignment="1">
      <alignment horizontal="justify" vertical="top"/>
    </xf>
    <xf numFmtId="0" fontId="3" fillId="0" borderId="1" xfId="0" applyFont="1" applyBorder="1" applyAlignment="1">
      <alignment horizontal="justify" vertical="top" wrapText="1"/>
    </xf>
    <xf numFmtId="164" fontId="3" fillId="0" borderId="2" xfId="0" applyNumberFormat="1" applyFont="1" applyBorder="1" applyAlignment="1">
      <alignment horizontal="right"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right" vertical="top"/>
    </xf>
    <xf numFmtId="9" fontId="3" fillId="0" borderId="1" xfId="0" applyNumberFormat="1" applyFont="1" applyFill="1" applyBorder="1" applyAlignment="1">
      <alignment horizontal="right" vertical="top"/>
    </xf>
    <xf numFmtId="0" fontId="3" fillId="0" borderId="2" xfId="0" applyFont="1" applyFill="1" applyBorder="1" applyAlignment="1">
      <alignment horizontal="justify" vertical="top" wrapText="1"/>
    </xf>
    <xf numFmtId="0" fontId="14" fillId="0" borderId="0" xfId="0" applyFont="1" applyFill="1" applyBorder="1"/>
    <xf numFmtId="0" fontId="14" fillId="0" borderId="0"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0" xfId="0" applyFont="1" applyFill="1" applyBorder="1" applyAlignment="1">
      <alignment horizontal="justify" vertical="top"/>
    </xf>
    <xf numFmtId="164" fontId="12" fillId="0" borderId="1" xfId="0" applyNumberFormat="1" applyFont="1" applyFill="1" applyBorder="1" applyAlignment="1">
      <alignment horizontal="right"/>
    </xf>
    <xf numFmtId="0" fontId="14" fillId="0" borderId="0" xfId="0" applyFont="1" applyBorder="1"/>
    <xf numFmtId="0" fontId="14" fillId="0" borderId="0" xfId="0" applyFont="1" applyBorder="1" applyAlignment="1">
      <alignment vertical="top" wrapText="1"/>
    </xf>
    <xf numFmtId="0" fontId="3" fillId="0" borderId="0" xfId="0" applyFont="1" applyBorder="1" applyAlignment="1">
      <alignment vertical="top" wrapText="1"/>
    </xf>
    <xf numFmtId="0" fontId="14" fillId="0" borderId="0" xfId="0" applyFont="1" applyBorder="1" applyAlignment="1">
      <alignment horizontal="justify" vertical="top"/>
    </xf>
    <xf numFmtId="0" fontId="14" fillId="0" borderId="0" xfId="0" applyFont="1" applyBorder="1" applyAlignment="1">
      <alignment horizontal="center" vertical="top" wrapText="1"/>
    </xf>
    <xf numFmtId="0" fontId="14" fillId="0" borderId="0" xfId="0" applyFont="1" applyBorder="1" applyAlignment="1">
      <alignment horizontal="center" vertical="top"/>
    </xf>
    <xf numFmtId="0" fontId="3" fillId="0" borderId="0" xfId="0" applyFont="1" applyBorder="1" applyAlignment="1">
      <alignment horizontal="justify" vertical="top"/>
    </xf>
    <xf numFmtId="164" fontId="12" fillId="0" borderId="1" xfId="0" applyNumberFormat="1" applyFont="1" applyBorder="1" applyAlignment="1">
      <alignment horizontal="right" vertical="top" wrapText="1"/>
    </xf>
    <xf numFmtId="4" fontId="15" fillId="0" borderId="1" xfId="0" applyNumberFormat="1" applyFont="1" applyFill="1" applyBorder="1"/>
    <xf numFmtId="0" fontId="3" fillId="0" borderId="1" xfId="0" applyFont="1" applyBorder="1" applyAlignment="1">
      <alignment horizontal="justify" vertical="top" wrapText="1"/>
    </xf>
    <xf numFmtId="0" fontId="3" fillId="4" borderId="1" xfId="0" applyFont="1" applyFill="1" applyBorder="1" applyAlignment="1">
      <alignment horizontal="justify" vertical="top"/>
    </xf>
    <xf numFmtId="0" fontId="3" fillId="4" borderId="1" xfId="0" applyFont="1" applyFill="1" applyBorder="1" applyAlignment="1">
      <alignment horizontal="justify" vertical="top" wrapText="1"/>
    </xf>
    <xf numFmtId="9" fontId="3" fillId="4" borderId="1" xfId="0" applyNumberFormat="1" applyFont="1" applyFill="1" applyBorder="1" applyAlignment="1">
      <alignment horizontal="center" vertical="top"/>
    </xf>
    <xf numFmtId="9" fontId="3" fillId="4" borderId="1" xfId="0" applyNumberFormat="1" applyFont="1" applyFill="1" applyBorder="1" applyAlignment="1">
      <alignment horizontal="right" vertical="top"/>
    </xf>
    <xf numFmtId="164" fontId="3" fillId="4" borderId="2" xfId="0" applyNumberFormat="1" applyFont="1" applyFill="1" applyBorder="1" applyAlignment="1">
      <alignment horizontal="right" vertical="top" wrapText="1"/>
    </xf>
    <xf numFmtId="0" fontId="12" fillId="0" borderId="1" xfId="0" applyFont="1" applyFill="1" applyBorder="1" applyAlignment="1">
      <alignment horizontal="center"/>
    </xf>
    <xf numFmtId="0" fontId="12" fillId="0" borderId="1" xfId="0" applyFont="1" applyBorder="1" applyAlignment="1">
      <alignment horizontal="center"/>
    </xf>
    <xf numFmtId="0" fontId="12" fillId="0" borderId="1" xfId="0" applyFont="1" applyBorder="1" applyAlignment="1">
      <alignment horizontal="center"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Border="1" applyAlignment="1">
      <alignment horizontal="justify" vertical="top"/>
    </xf>
    <xf numFmtId="0" fontId="2" fillId="0" borderId="5" xfId="0" applyFont="1" applyBorder="1" applyAlignment="1">
      <alignment horizontal="center" vertical="top"/>
    </xf>
    <xf numFmtId="0" fontId="2" fillId="0" borderId="5" xfId="0" applyFont="1" applyBorder="1" applyAlignment="1">
      <alignment horizontal="left" vertical="top"/>
    </xf>
    <xf numFmtId="0" fontId="3" fillId="0" borderId="1" xfId="0" applyFont="1" applyBorder="1" applyAlignment="1">
      <alignment horizontal="justify"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3" fillId="0" borderId="1" xfId="0" applyFont="1" applyFill="1" applyBorder="1" applyAlignment="1">
      <alignment horizontal="justify" vertical="top" wrapText="1"/>
    </xf>
    <xf numFmtId="4" fontId="12" fillId="2" borderId="1" xfId="0" applyNumberFormat="1" applyFont="1" applyFill="1" applyBorder="1" applyAlignment="1">
      <alignment horizontal="center" vertical="center" wrapText="1"/>
    </xf>
    <xf numFmtId="0" fontId="3" fillId="0" borderId="2" xfId="0" applyFont="1" applyFill="1" applyBorder="1" applyAlignment="1">
      <alignment horizontal="justify" vertical="top" wrapText="1"/>
    </xf>
    <xf numFmtId="0" fontId="3" fillId="0" borderId="4" xfId="0" applyFont="1" applyFill="1" applyBorder="1" applyAlignment="1">
      <alignment horizontal="justify" vertical="top" wrapText="1"/>
    </xf>
    <xf numFmtId="0" fontId="2" fillId="2" borderId="4" xfId="0" applyFont="1" applyFill="1" applyBorder="1" applyAlignment="1">
      <alignment horizontal="center" vertical="center"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0" fontId="10" fillId="0" borderId="12"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xf>
    <xf numFmtId="0" fontId="11" fillId="0" borderId="0" xfId="0" applyFont="1" applyBorder="1" applyAlignment="1">
      <alignment horizontal="center"/>
    </xf>
    <xf numFmtId="0" fontId="10" fillId="0" borderId="22" xfId="0" applyFont="1" applyBorder="1" applyAlignment="1">
      <alignment vertical="center" wrapText="1"/>
    </xf>
    <xf numFmtId="49" fontId="7" fillId="0" borderId="0" xfId="0" applyNumberFormat="1" applyFont="1" applyFill="1" applyBorder="1" applyAlignment="1">
      <alignment horizontal="center"/>
    </xf>
    <xf numFmtId="0" fontId="7" fillId="0" borderId="0" xfId="0" applyFont="1" applyFill="1" applyBorder="1" applyAlignment="1">
      <alignment horizont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9"/>
  <sheetViews>
    <sheetView tabSelected="1" topLeftCell="B10" zoomScale="84" zoomScaleNormal="84" workbookViewId="0">
      <selection activeCell="C10" sqref="C10:C11"/>
    </sheetView>
  </sheetViews>
  <sheetFormatPr baseColWidth="10" defaultColWidth="11.42578125" defaultRowHeight="78" customHeight="1" x14ac:dyDescent="0.3"/>
  <cols>
    <col min="1" max="1" width="43" style="12" customWidth="1"/>
    <col min="2" max="2" width="50.42578125" style="12" customWidth="1"/>
    <col min="3" max="3" width="55" style="12" customWidth="1"/>
    <col min="4" max="4" width="35.140625" style="12" customWidth="1"/>
    <col min="5" max="5" width="15.140625" style="12" customWidth="1"/>
    <col min="6" max="6" width="37.140625" style="12" hidden="1" customWidth="1"/>
    <col min="7" max="7" width="32.7109375" style="12" customWidth="1"/>
    <col min="8" max="8" width="17.7109375" style="12" customWidth="1"/>
    <col min="9" max="9" width="9.28515625" style="12" customWidth="1"/>
    <col min="10" max="10" width="20.7109375" style="12" customWidth="1"/>
    <col min="11" max="11" width="9.28515625" style="12" bestFit="1" customWidth="1"/>
    <col min="12" max="12" width="21.7109375" style="12" customWidth="1"/>
    <col min="13" max="13" width="38" style="12" customWidth="1"/>
    <col min="14" max="14" width="128.140625" style="12" customWidth="1"/>
    <col min="15" max="15" width="41.5703125" style="1" hidden="1" customWidth="1"/>
    <col min="16" max="16" width="14.5703125" style="1" hidden="1" customWidth="1"/>
    <col min="17" max="17" width="15.5703125" style="1" hidden="1" customWidth="1"/>
    <col min="18" max="19" width="17.28515625" style="1" hidden="1" customWidth="1"/>
    <col min="20" max="20" width="24.85546875" style="1" hidden="1" customWidth="1"/>
    <col min="21" max="21" width="33" style="1" customWidth="1"/>
    <col min="22" max="16384" width="11.42578125" style="1"/>
  </cols>
  <sheetData>
    <row r="1" spans="1:21" ht="33.75" customHeight="1" x14ac:dyDescent="0.3">
      <c r="A1" s="104" t="s">
        <v>134</v>
      </c>
      <c r="B1" s="104"/>
      <c r="C1" s="104"/>
      <c r="D1" s="104"/>
      <c r="E1" s="104"/>
      <c r="F1" s="104"/>
      <c r="G1" s="104"/>
      <c r="H1" s="104"/>
      <c r="I1" s="104"/>
      <c r="J1" s="104"/>
      <c r="K1" s="104"/>
      <c r="L1" s="104"/>
      <c r="M1" s="104"/>
      <c r="N1" s="104"/>
      <c r="O1" s="11"/>
      <c r="P1" s="11"/>
      <c r="Q1" s="11"/>
      <c r="R1" s="11"/>
      <c r="S1" s="11"/>
      <c r="T1" s="11"/>
      <c r="U1" s="11"/>
    </row>
    <row r="2" spans="1:21" ht="78" customHeight="1" x14ac:dyDescent="0.3">
      <c r="A2" s="62" t="s">
        <v>0</v>
      </c>
      <c r="B2" s="106" t="s">
        <v>1</v>
      </c>
      <c r="C2" s="106"/>
      <c r="D2" s="106"/>
      <c r="E2" s="106"/>
      <c r="F2" s="106"/>
      <c r="G2" s="106"/>
      <c r="H2" s="106"/>
      <c r="I2" s="106"/>
      <c r="J2" s="106"/>
      <c r="K2" s="106"/>
      <c r="L2" s="106"/>
      <c r="M2" s="106"/>
      <c r="N2" s="106"/>
    </row>
    <row r="3" spans="1:21" ht="96" customHeight="1" x14ac:dyDescent="0.3">
      <c r="A3" s="63" t="s">
        <v>2</v>
      </c>
      <c r="B3" s="106" t="s">
        <v>3</v>
      </c>
      <c r="C3" s="106"/>
      <c r="D3" s="106"/>
      <c r="E3" s="106"/>
      <c r="F3" s="106"/>
      <c r="G3" s="106"/>
      <c r="H3" s="106"/>
      <c r="I3" s="106"/>
      <c r="J3" s="106"/>
      <c r="K3" s="106"/>
      <c r="L3" s="106"/>
      <c r="M3" s="106"/>
      <c r="N3" s="106"/>
    </row>
    <row r="4" spans="1:21" ht="36" customHeight="1" x14ac:dyDescent="0.3">
      <c r="A4" s="64" t="s">
        <v>34</v>
      </c>
      <c r="B4" s="64" t="s">
        <v>31</v>
      </c>
      <c r="D4" s="64" t="s">
        <v>32</v>
      </c>
      <c r="E4" s="103" t="s">
        <v>33</v>
      </c>
      <c r="F4" s="103"/>
      <c r="G4" s="103"/>
      <c r="H4" s="65"/>
      <c r="I4" s="65"/>
      <c r="J4" s="65"/>
      <c r="K4" s="65"/>
      <c r="L4" s="65"/>
      <c r="M4" s="65"/>
      <c r="N4" s="65"/>
    </row>
    <row r="5" spans="1:21" ht="27" customHeight="1" x14ac:dyDescent="0.3">
      <c r="A5" s="64" t="s">
        <v>4</v>
      </c>
      <c r="B5" s="64" t="s">
        <v>5</v>
      </c>
      <c r="D5" s="64" t="s">
        <v>30</v>
      </c>
      <c r="E5" s="105" t="s">
        <v>37</v>
      </c>
      <c r="F5" s="105"/>
      <c r="G5" s="105"/>
    </row>
    <row r="6" spans="1:21" ht="36" customHeight="1" x14ac:dyDescent="0.3">
      <c r="A6" s="107" t="s">
        <v>6</v>
      </c>
      <c r="B6" s="107" t="s">
        <v>7</v>
      </c>
      <c r="C6" s="108" t="s">
        <v>8</v>
      </c>
      <c r="D6" s="108"/>
      <c r="E6" s="108"/>
      <c r="F6" s="108"/>
      <c r="G6" s="108"/>
      <c r="H6" s="108"/>
      <c r="I6" s="108"/>
      <c r="J6" s="108"/>
      <c r="K6" s="108"/>
      <c r="L6" s="108"/>
      <c r="M6" s="113" t="s">
        <v>175</v>
      </c>
      <c r="N6" s="109" t="s">
        <v>9</v>
      </c>
      <c r="O6" s="99" t="s">
        <v>10</v>
      </c>
      <c r="P6" s="99" t="s">
        <v>11</v>
      </c>
      <c r="Q6" s="99" t="s">
        <v>12</v>
      </c>
      <c r="R6" s="102" t="s">
        <v>13</v>
      </c>
      <c r="S6" s="102"/>
      <c r="T6" s="99" t="s">
        <v>14</v>
      </c>
    </row>
    <row r="7" spans="1:21" ht="45" customHeight="1" x14ac:dyDescent="0.3">
      <c r="A7" s="107"/>
      <c r="B7" s="107"/>
      <c r="C7" s="107" t="s">
        <v>15</v>
      </c>
      <c r="D7" s="107" t="s">
        <v>16</v>
      </c>
      <c r="E7" s="107" t="s">
        <v>17</v>
      </c>
      <c r="F7" s="108" t="s">
        <v>201</v>
      </c>
      <c r="G7" s="107" t="s">
        <v>18</v>
      </c>
      <c r="H7" s="107" t="s">
        <v>19</v>
      </c>
      <c r="I7" s="107" t="s">
        <v>20</v>
      </c>
      <c r="J7" s="107"/>
      <c r="K7" s="107"/>
      <c r="L7" s="107"/>
      <c r="M7" s="113"/>
      <c r="N7" s="110"/>
      <c r="O7" s="100"/>
      <c r="P7" s="100"/>
      <c r="Q7" s="100"/>
      <c r="R7" s="102"/>
      <c r="S7" s="102"/>
      <c r="T7" s="100"/>
    </row>
    <row r="8" spans="1:21" ht="54" customHeight="1" x14ac:dyDescent="0.3">
      <c r="A8" s="107"/>
      <c r="B8" s="107"/>
      <c r="C8" s="107"/>
      <c r="D8" s="107"/>
      <c r="E8" s="107"/>
      <c r="F8" s="116"/>
      <c r="G8" s="107"/>
      <c r="H8" s="107"/>
      <c r="I8" s="66" t="s">
        <v>21</v>
      </c>
      <c r="J8" s="66" t="s">
        <v>22</v>
      </c>
      <c r="K8" s="66" t="s">
        <v>23</v>
      </c>
      <c r="L8" s="66" t="s">
        <v>24</v>
      </c>
      <c r="M8" s="113"/>
      <c r="N8" s="111"/>
      <c r="O8" s="101"/>
      <c r="P8" s="101"/>
      <c r="Q8" s="101"/>
      <c r="R8" s="60" t="s">
        <v>25</v>
      </c>
      <c r="S8" s="60" t="s">
        <v>26</v>
      </c>
      <c r="T8" s="101"/>
    </row>
    <row r="9" spans="1:21" ht="117.75" customHeight="1" x14ac:dyDescent="0.3">
      <c r="A9" s="67" t="s">
        <v>43</v>
      </c>
      <c r="B9" s="68" t="s">
        <v>41</v>
      </c>
      <c r="C9" s="91" t="s">
        <v>196</v>
      </c>
      <c r="D9" s="91" t="s">
        <v>35</v>
      </c>
      <c r="E9" s="91" t="s">
        <v>27</v>
      </c>
      <c r="F9" s="92" t="s">
        <v>204</v>
      </c>
      <c r="G9" s="91" t="s">
        <v>36</v>
      </c>
      <c r="H9" s="91" t="s">
        <v>28</v>
      </c>
      <c r="I9" s="93"/>
      <c r="J9" s="94">
        <v>0.4</v>
      </c>
      <c r="K9" s="94"/>
      <c r="L9" s="94">
        <v>0.5</v>
      </c>
      <c r="M9" s="95">
        <f>46100000+104210000</f>
        <v>150310000</v>
      </c>
      <c r="N9" s="90" t="s">
        <v>218</v>
      </c>
      <c r="O9" s="70"/>
      <c r="P9" s="2"/>
      <c r="Q9" s="2"/>
      <c r="R9" s="3"/>
      <c r="S9" s="3"/>
      <c r="T9" s="4"/>
    </row>
    <row r="10" spans="1:21" s="15" customFormat="1" ht="98.25" customHeight="1" x14ac:dyDescent="0.3">
      <c r="A10" s="112" t="s">
        <v>44</v>
      </c>
      <c r="B10" s="114" t="s">
        <v>42</v>
      </c>
      <c r="C10" s="114" t="s">
        <v>216</v>
      </c>
      <c r="D10" s="72" t="s">
        <v>197</v>
      </c>
      <c r="E10" s="69" t="s">
        <v>27</v>
      </c>
      <c r="F10" s="72" t="s">
        <v>209</v>
      </c>
      <c r="G10" s="69" t="s">
        <v>198</v>
      </c>
      <c r="H10" s="69" t="s">
        <v>211</v>
      </c>
      <c r="I10" s="69"/>
      <c r="J10" s="72" t="s">
        <v>217</v>
      </c>
      <c r="K10" s="69"/>
      <c r="L10" s="72" t="s">
        <v>207</v>
      </c>
      <c r="M10" s="117">
        <v>345150004</v>
      </c>
      <c r="N10" s="72" t="s">
        <v>199</v>
      </c>
      <c r="O10" s="72"/>
      <c r="P10" s="5"/>
      <c r="Q10" s="6"/>
      <c r="R10" s="7"/>
      <c r="S10" s="7"/>
      <c r="T10" s="14"/>
    </row>
    <row r="11" spans="1:21" s="15" customFormat="1" ht="78" customHeight="1" x14ac:dyDescent="0.3">
      <c r="A11" s="112"/>
      <c r="B11" s="115"/>
      <c r="C11" s="115"/>
      <c r="D11" s="69" t="s">
        <v>200</v>
      </c>
      <c r="E11" s="69" t="s">
        <v>27</v>
      </c>
      <c r="F11" s="69" t="s">
        <v>210</v>
      </c>
      <c r="G11" s="72" t="s">
        <v>208</v>
      </c>
      <c r="H11" s="69" t="s">
        <v>28</v>
      </c>
      <c r="I11" s="73"/>
      <c r="J11" s="61"/>
      <c r="K11" s="73"/>
      <c r="L11" s="74">
        <v>1</v>
      </c>
      <c r="M11" s="118"/>
      <c r="N11" s="72" t="s">
        <v>214</v>
      </c>
      <c r="O11" s="72"/>
      <c r="P11" s="5"/>
      <c r="Q11" s="6"/>
      <c r="R11" s="7"/>
      <c r="S11" s="7"/>
      <c r="T11" s="14"/>
    </row>
    <row r="12" spans="1:21" s="15" customFormat="1" ht="90.75" customHeight="1" x14ac:dyDescent="0.3">
      <c r="A12" s="112"/>
      <c r="B12" s="75" t="s">
        <v>45</v>
      </c>
      <c r="C12" s="75" t="s">
        <v>203</v>
      </c>
      <c r="D12" s="69" t="s">
        <v>202</v>
      </c>
      <c r="E12" s="69" t="s">
        <v>27</v>
      </c>
      <c r="F12" s="72" t="s">
        <v>205</v>
      </c>
      <c r="G12" s="69" t="s">
        <v>29</v>
      </c>
      <c r="H12" s="69" t="s">
        <v>28</v>
      </c>
      <c r="I12" s="74">
        <v>1</v>
      </c>
      <c r="J12" s="74">
        <v>1</v>
      </c>
      <c r="K12" s="74">
        <v>1</v>
      </c>
      <c r="L12" s="74">
        <v>1</v>
      </c>
      <c r="M12" s="71">
        <v>105950000</v>
      </c>
      <c r="N12" s="72" t="s">
        <v>215</v>
      </c>
      <c r="O12" s="72"/>
      <c r="P12" s="6"/>
      <c r="Q12" s="6"/>
      <c r="R12" s="7"/>
      <c r="S12" s="7"/>
      <c r="T12" s="14"/>
    </row>
    <row r="13" spans="1:21" s="15" customFormat="1" ht="78" customHeight="1" x14ac:dyDescent="0.3">
      <c r="A13" s="112"/>
      <c r="B13" s="72" t="s">
        <v>46</v>
      </c>
      <c r="C13" s="69" t="s">
        <v>212</v>
      </c>
      <c r="D13" s="69" t="s">
        <v>213</v>
      </c>
      <c r="E13" s="69" t="s">
        <v>27</v>
      </c>
      <c r="F13" s="72" t="s">
        <v>206</v>
      </c>
      <c r="G13" s="69" t="s">
        <v>186</v>
      </c>
      <c r="H13" s="69" t="s">
        <v>28</v>
      </c>
      <c r="I13" s="73"/>
      <c r="J13" s="73"/>
      <c r="K13" s="73"/>
      <c r="L13" s="74">
        <v>1</v>
      </c>
      <c r="M13" s="71">
        <v>250000</v>
      </c>
      <c r="N13" s="72" t="s">
        <v>195</v>
      </c>
      <c r="O13" s="72"/>
      <c r="P13" s="6"/>
      <c r="Q13" s="6"/>
      <c r="R13" s="7"/>
      <c r="S13" s="7"/>
      <c r="T13" s="14"/>
    </row>
    <row r="14" spans="1:21" ht="32.25" customHeight="1" x14ac:dyDescent="0.3">
      <c r="A14" s="76"/>
      <c r="B14" s="77"/>
      <c r="C14" s="78"/>
      <c r="D14" s="79"/>
      <c r="E14" s="79"/>
      <c r="F14" s="79"/>
      <c r="G14" s="79"/>
      <c r="H14" s="77"/>
      <c r="I14" s="96" t="s">
        <v>38</v>
      </c>
      <c r="J14" s="96"/>
      <c r="K14" s="96"/>
      <c r="L14" s="96"/>
      <c r="M14" s="80">
        <f>SUM(M9:M13)</f>
        <v>601660004</v>
      </c>
      <c r="N14" s="65"/>
      <c r="O14" s="8"/>
      <c r="P14" s="8"/>
      <c r="Q14" s="8"/>
      <c r="R14" s="9">
        <f>SUM(R9:R13)</f>
        <v>0</v>
      </c>
      <c r="S14" s="9">
        <f>SUM(S9:S13)</f>
        <v>0</v>
      </c>
      <c r="T14" s="4" t="e">
        <f>+S14/R14</f>
        <v>#DIV/0!</v>
      </c>
    </row>
    <row r="15" spans="1:21" ht="26.25" customHeight="1" x14ac:dyDescent="0.3">
      <c r="A15" s="81"/>
      <c r="B15" s="82"/>
      <c r="C15" s="83"/>
      <c r="D15" s="84"/>
      <c r="E15" s="85"/>
      <c r="F15" s="85"/>
      <c r="G15" s="86"/>
      <c r="H15" s="85"/>
      <c r="I15" s="97" t="s">
        <v>39</v>
      </c>
      <c r="J15" s="97"/>
      <c r="K15" s="97"/>
      <c r="L15" s="97"/>
      <c r="M15" s="80">
        <v>147598510.75</v>
      </c>
      <c r="N15" s="65"/>
      <c r="O15" s="8"/>
      <c r="P15" s="8"/>
      <c r="Q15" s="8"/>
      <c r="R15" s="8"/>
      <c r="S15" s="8"/>
      <c r="T15" s="8"/>
    </row>
    <row r="16" spans="1:21" ht="32.25" customHeight="1" x14ac:dyDescent="0.3">
      <c r="A16" s="81"/>
      <c r="B16" s="84"/>
      <c r="C16" s="87"/>
      <c r="D16" s="84"/>
      <c r="E16" s="84"/>
      <c r="F16" s="84"/>
      <c r="G16" s="84"/>
      <c r="H16" s="84"/>
      <c r="I16" s="98" t="s">
        <v>40</v>
      </c>
      <c r="J16" s="98"/>
      <c r="K16" s="98"/>
      <c r="L16" s="98"/>
      <c r="M16" s="88">
        <f>SUM(M14:M15)</f>
        <v>749258514.75</v>
      </c>
      <c r="N16" s="65"/>
      <c r="O16" s="8"/>
      <c r="P16" s="8"/>
      <c r="Q16" s="8"/>
      <c r="R16" s="8"/>
      <c r="S16" s="8"/>
      <c r="T16" s="8"/>
    </row>
    <row r="17" spans="1:20" ht="78" customHeight="1" x14ac:dyDescent="0.3">
      <c r="A17" s="13"/>
      <c r="B17" s="13"/>
      <c r="C17" s="13"/>
      <c r="D17" s="13"/>
      <c r="E17" s="13"/>
      <c r="F17" s="13"/>
      <c r="G17" s="13"/>
      <c r="H17" s="13"/>
      <c r="I17" s="13"/>
      <c r="J17" s="13"/>
      <c r="K17" s="13"/>
      <c r="L17" s="13"/>
      <c r="M17" s="13"/>
      <c r="N17" s="13"/>
      <c r="O17" s="10"/>
      <c r="P17" s="10"/>
      <c r="Q17" s="10"/>
      <c r="R17" s="10"/>
      <c r="S17" s="10"/>
      <c r="T17" s="10"/>
    </row>
    <row r="19" spans="1:20" ht="78" customHeight="1" x14ac:dyDescent="0.3">
      <c r="M19" s="89">
        <v>645048514.75</v>
      </c>
    </row>
  </sheetData>
  <mergeCells count="29">
    <mergeCell ref="A10:A13"/>
    <mergeCell ref="O6:O8"/>
    <mergeCell ref="P6:P8"/>
    <mergeCell ref="G7:G8"/>
    <mergeCell ref="H7:H8"/>
    <mergeCell ref="I7:L7"/>
    <mergeCell ref="M6:M8"/>
    <mergeCell ref="C10:C11"/>
    <mergeCell ref="B10:B11"/>
    <mergeCell ref="F7:F8"/>
    <mergeCell ref="M10:M11"/>
    <mergeCell ref="T6:T8"/>
    <mergeCell ref="E4:G4"/>
    <mergeCell ref="A1:N1"/>
    <mergeCell ref="E5:G5"/>
    <mergeCell ref="B2:N2"/>
    <mergeCell ref="B3:N3"/>
    <mergeCell ref="A6:A8"/>
    <mergeCell ref="B6:B8"/>
    <mergeCell ref="C6:L6"/>
    <mergeCell ref="N6:N8"/>
    <mergeCell ref="C7:C8"/>
    <mergeCell ref="D7:D8"/>
    <mergeCell ref="E7:E8"/>
    <mergeCell ref="I14:L14"/>
    <mergeCell ref="I15:L15"/>
    <mergeCell ref="I16:L16"/>
    <mergeCell ref="Q6:Q8"/>
    <mergeCell ref="R6:S7"/>
  </mergeCells>
  <printOptions horizontalCentered="1"/>
  <pageMargins left="0.39370078740157483" right="0.39370078740157483" top="0.39370078740157483" bottom="0.39370078740157483" header="0.31496062992125984" footer="0.31496062992125984"/>
  <pageSetup scale="30"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sqref="A1:XFD1048576"/>
    </sheetView>
  </sheetViews>
  <sheetFormatPr baseColWidth="10" defaultRowHeight="15" x14ac:dyDescent="0.25"/>
  <cols>
    <col min="1" max="2" width="34" customWidth="1"/>
    <col min="3" max="3" width="96.42578125" customWidth="1"/>
  </cols>
  <sheetData>
    <row r="2" spans="1:3" ht="15.75" x14ac:dyDescent="0.25">
      <c r="A2" s="127" t="s">
        <v>135</v>
      </c>
      <c r="B2" s="127"/>
      <c r="C2" s="127"/>
    </row>
    <row r="3" spans="1:3" ht="16.5" thickBot="1" x14ac:dyDescent="0.3">
      <c r="A3" s="128"/>
      <c r="B3" s="128"/>
      <c r="C3" s="128"/>
    </row>
    <row r="4" spans="1:3" ht="16.5" thickBot="1" x14ac:dyDescent="0.3">
      <c r="A4" s="35" t="s">
        <v>136</v>
      </c>
      <c r="B4" s="36"/>
      <c r="C4" s="37" t="s">
        <v>47</v>
      </c>
    </row>
    <row r="5" spans="1:3" ht="45" x14ac:dyDescent="0.25">
      <c r="A5" s="38" t="s">
        <v>137</v>
      </c>
      <c r="B5" s="39"/>
      <c r="C5" s="40" t="s">
        <v>138</v>
      </c>
    </row>
    <row r="6" spans="1:3" ht="30" x14ac:dyDescent="0.25">
      <c r="A6" s="119" t="s">
        <v>174</v>
      </c>
      <c r="B6" s="123"/>
      <c r="C6" s="42" t="s">
        <v>139</v>
      </c>
    </row>
    <row r="7" spans="1:3" ht="45" x14ac:dyDescent="0.25">
      <c r="A7" s="119"/>
      <c r="B7" s="124"/>
      <c r="C7" s="44" t="s">
        <v>140</v>
      </c>
    </row>
    <row r="8" spans="1:3" ht="30" x14ac:dyDescent="0.25">
      <c r="A8" s="119"/>
      <c r="B8" s="124"/>
      <c r="C8" s="44" t="s">
        <v>141</v>
      </c>
    </row>
    <row r="9" spans="1:3" ht="30" x14ac:dyDescent="0.25">
      <c r="A9" s="119"/>
      <c r="B9" s="124"/>
      <c r="C9" s="44" t="s">
        <v>142</v>
      </c>
    </row>
    <row r="10" spans="1:3" ht="15.75" x14ac:dyDescent="0.25">
      <c r="A10" s="119"/>
      <c r="B10" s="125"/>
      <c r="C10" s="46" t="s">
        <v>143</v>
      </c>
    </row>
    <row r="11" spans="1:3" ht="45" x14ac:dyDescent="0.25">
      <c r="A11" s="47" t="s">
        <v>144</v>
      </c>
      <c r="B11" s="48"/>
      <c r="C11" s="49" t="s">
        <v>145</v>
      </c>
    </row>
    <row r="12" spans="1:3" ht="31.5" x14ac:dyDescent="0.25">
      <c r="A12" s="47" t="s">
        <v>146</v>
      </c>
      <c r="B12" s="48"/>
      <c r="C12" s="49" t="s">
        <v>147</v>
      </c>
    </row>
    <row r="13" spans="1:3" ht="31.5" x14ac:dyDescent="0.25">
      <c r="A13" s="47" t="s">
        <v>148</v>
      </c>
      <c r="B13" s="48"/>
      <c r="C13" s="49" t="s">
        <v>149</v>
      </c>
    </row>
    <row r="14" spans="1:3" ht="45" x14ac:dyDescent="0.25">
      <c r="A14" s="119" t="s">
        <v>150</v>
      </c>
      <c r="B14" s="41"/>
      <c r="C14" s="42" t="s">
        <v>151</v>
      </c>
    </row>
    <row r="15" spans="1:3" ht="45.75" thickBot="1" x14ac:dyDescent="0.3">
      <c r="A15" s="120"/>
      <c r="B15" s="50"/>
      <c r="C15" s="51" t="s">
        <v>152</v>
      </c>
    </row>
    <row r="16" spans="1:3" ht="45" x14ac:dyDescent="0.25">
      <c r="A16" s="129" t="s">
        <v>153</v>
      </c>
      <c r="B16" s="126"/>
      <c r="C16" s="52" t="s">
        <v>154</v>
      </c>
    </row>
    <row r="17" spans="1:3" ht="45" x14ac:dyDescent="0.25">
      <c r="A17" s="119"/>
      <c r="B17" s="125"/>
      <c r="C17" s="53" t="s">
        <v>155</v>
      </c>
    </row>
    <row r="18" spans="1:3" ht="60" x14ac:dyDescent="0.25">
      <c r="A18" s="47" t="s">
        <v>156</v>
      </c>
      <c r="B18" s="48"/>
      <c r="C18" s="49" t="s">
        <v>157</v>
      </c>
    </row>
    <row r="19" spans="1:3" ht="30" x14ac:dyDescent="0.25">
      <c r="A19" s="47" t="s">
        <v>8</v>
      </c>
      <c r="B19" s="48"/>
      <c r="C19" s="49" t="s">
        <v>158</v>
      </c>
    </row>
    <row r="20" spans="1:3" ht="30" x14ac:dyDescent="0.25">
      <c r="A20" s="119" t="s">
        <v>159</v>
      </c>
      <c r="B20" s="41"/>
      <c r="C20" s="42" t="s">
        <v>160</v>
      </c>
    </row>
    <row r="21" spans="1:3" ht="30" x14ac:dyDescent="0.25">
      <c r="A21" s="119"/>
      <c r="B21" s="45"/>
      <c r="C21" s="53" t="s">
        <v>161</v>
      </c>
    </row>
    <row r="22" spans="1:3" ht="45" x14ac:dyDescent="0.25">
      <c r="A22" s="47" t="s">
        <v>162</v>
      </c>
      <c r="B22" s="48"/>
      <c r="C22" s="54" t="s">
        <v>163</v>
      </c>
    </row>
    <row r="23" spans="1:3" ht="15.75" x14ac:dyDescent="0.25">
      <c r="A23" s="119" t="s">
        <v>164</v>
      </c>
      <c r="B23" s="41"/>
      <c r="C23" s="42" t="s">
        <v>165</v>
      </c>
    </row>
    <row r="24" spans="1:3" ht="15.75" x14ac:dyDescent="0.25">
      <c r="A24" s="119"/>
      <c r="B24" s="43"/>
      <c r="C24" s="44" t="s">
        <v>166</v>
      </c>
    </row>
    <row r="25" spans="1:3" ht="15.75" x14ac:dyDescent="0.25">
      <c r="A25" s="119"/>
      <c r="B25" s="43"/>
      <c r="C25" s="44" t="s">
        <v>167</v>
      </c>
    </row>
    <row r="26" spans="1:3" ht="15.75" x14ac:dyDescent="0.25">
      <c r="A26" s="119"/>
      <c r="B26" s="45"/>
      <c r="C26" s="53" t="s">
        <v>168</v>
      </c>
    </row>
    <row r="27" spans="1:3" ht="30" x14ac:dyDescent="0.25">
      <c r="A27" s="47" t="s">
        <v>169</v>
      </c>
      <c r="B27" s="48"/>
      <c r="C27" s="49" t="s">
        <v>170</v>
      </c>
    </row>
    <row r="28" spans="1:3" ht="30" x14ac:dyDescent="0.25">
      <c r="A28" s="47" t="s">
        <v>171</v>
      </c>
      <c r="B28" s="48"/>
      <c r="C28" s="49" t="s">
        <v>172</v>
      </c>
    </row>
    <row r="29" spans="1:3" ht="16.5" thickBot="1" x14ac:dyDescent="0.3">
      <c r="A29" s="120" t="s">
        <v>173</v>
      </c>
      <c r="B29" s="121"/>
      <c r="C29" s="122"/>
    </row>
    <row r="30" spans="1:3" ht="15.75" x14ac:dyDescent="0.25">
      <c r="A30" s="55"/>
      <c r="B30" s="55"/>
      <c r="C30" s="55"/>
    </row>
    <row r="31" spans="1:3" ht="15.75" x14ac:dyDescent="0.25">
      <c r="A31" s="55"/>
      <c r="B31" s="55"/>
      <c r="C31" s="55"/>
    </row>
  </sheetData>
  <mergeCells count="10">
    <mergeCell ref="A23:A26"/>
    <mergeCell ref="A29:C29"/>
    <mergeCell ref="B6:B10"/>
    <mergeCell ref="B16:B17"/>
    <mergeCell ref="A2:C2"/>
    <mergeCell ref="A3:C3"/>
    <mergeCell ref="A6:A10"/>
    <mergeCell ref="A14:A15"/>
    <mergeCell ref="A16:A17"/>
    <mergeCell ref="A20:A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
  <sheetViews>
    <sheetView topLeftCell="A4" workbookViewId="0">
      <selection activeCell="C9" sqref="C9"/>
    </sheetView>
  </sheetViews>
  <sheetFormatPr baseColWidth="10" defaultRowHeight="15" x14ac:dyDescent="0.25"/>
  <cols>
    <col min="1" max="1" width="34" customWidth="1"/>
    <col min="2" max="3" width="49.85546875" customWidth="1"/>
    <col min="4" max="4" width="96.42578125" customWidth="1"/>
  </cols>
  <sheetData>
    <row r="2" spans="1:4" ht="15.75" x14ac:dyDescent="0.25">
      <c r="A2" s="127" t="s">
        <v>135</v>
      </c>
      <c r="B2" s="127"/>
      <c r="C2" s="127"/>
      <c r="D2" s="127"/>
    </row>
    <row r="3" spans="1:4" ht="16.5" thickBot="1" x14ac:dyDescent="0.3">
      <c r="A3" s="128"/>
      <c r="B3" s="128"/>
      <c r="C3" s="128"/>
      <c r="D3" s="128"/>
    </row>
    <row r="4" spans="1:4" ht="16.5" thickBot="1" x14ac:dyDescent="0.3">
      <c r="A4" s="35" t="s">
        <v>136</v>
      </c>
      <c r="B4" s="36"/>
      <c r="C4" s="36"/>
      <c r="D4" s="37" t="s">
        <v>47</v>
      </c>
    </row>
    <row r="5" spans="1:4" ht="45" x14ac:dyDescent="0.25">
      <c r="A5" s="38" t="s">
        <v>137</v>
      </c>
      <c r="B5" s="39" t="s">
        <v>35</v>
      </c>
      <c r="C5" s="39" t="s">
        <v>183</v>
      </c>
      <c r="D5" s="40" t="s">
        <v>138</v>
      </c>
    </row>
    <row r="6" spans="1:4" ht="30" x14ac:dyDescent="0.25">
      <c r="A6" s="119" t="s">
        <v>174</v>
      </c>
      <c r="B6" s="123" t="s">
        <v>177</v>
      </c>
      <c r="C6" s="56" t="s">
        <v>178</v>
      </c>
      <c r="D6" s="42" t="s">
        <v>139</v>
      </c>
    </row>
    <row r="7" spans="1:4" ht="45" x14ac:dyDescent="0.25">
      <c r="A7" s="119"/>
      <c r="B7" s="124"/>
      <c r="C7" s="57" t="s">
        <v>179</v>
      </c>
      <c r="D7" s="44" t="s">
        <v>140</v>
      </c>
    </row>
    <row r="8" spans="1:4" ht="78.75" x14ac:dyDescent="0.25">
      <c r="A8" s="119"/>
      <c r="B8" s="124"/>
      <c r="C8" s="57" t="s">
        <v>180</v>
      </c>
      <c r="D8" s="44" t="s">
        <v>141</v>
      </c>
    </row>
    <row r="9" spans="1:4" ht="30" x14ac:dyDescent="0.25">
      <c r="A9" s="119"/>
      <c r="B9" s="124"/>
      <c r="C9" s="57" t="s">
        <v>184</v>
      </c>
      <c r="D9" s="44" t="s">
        <v>142</v>
      </c>
    </row>
    <row r="10" spans="1:4" ht="15.75" x14ac:dyDescent="0.25">
      <c r="A10" s="119"/>
      <c r="B10" s="124"/>
      <c r="C10" s="57"/>
      <c r="D10" s="44"/>
    </row>
    <row r="11" spans="1:4" ht="31.5" x14ac:dyDescent="0.25">
      <c r="A11" s="119"/>
      <c r="B11" s="124"/>
      <c r="C11" s="57" t="s">
        <v>181</v>
      </c>
      <c r="D11" s="44"/>
    </row>
    <row r="12" spans="1:4" ht="47.25" x14ac:dyDescent="0.25">
      <c r="A12" s="119"/>
      <c r="B12" s="124"/>
      <c r="C12" s="57" t="s">
        <v>182</v>
      </c>
      <c r="D12" s="44"/>
    </row>
    <row r="13" spans="1:4" ht="15.75" x14ac:dyDescent="0.25">
      <c r="A13" s="119"/>
      <c r="B13" s="124"/>
      <c r="C13" s="57"/>
      <c r="D13" s="44"/>
    </row>
    <row r="14" spans="1:4" ht="15.75" x14ac:dyDescent="0.25">
      <c r="A14" s="119"/>
      <c r="B14" s="125"/>
      <c r="C14" s="58"/>
      <c r="D14" s="46" t="s">
        <v>143</v>
      </c>
    </row>
    <row r="15" spans="1:4" ht="63" x14ac:dyDescent="0.25">
      <c r="A15" s="47" t="s">
        <v>144</v>
      </c>
      <c r="B15" s="48" t="s">
        <v>176</v>
      </c>
      <c r="C15" s="48"/>
      <c r="D15" s="49" t="s">
        <v>145</v>
      </c>
    </row>
    <row r="16" spans="1:4" ht="31.5" x14ac:dyDescent="0.25">
      <c r="A16" s="47" t="s">
        <v>146</v>
      </c>
      <c r="B16" s="48"/>
      <c r="C16" s="48"/>
      <c r="D16" s="49" t="s">
        <v>147</v>
      </c>
    </row>
    <row r="17" spans="1:4" ht="31.5" x14ac:dyDescent="0.25">
      <c r="A17" s="47" t="s">
        <v>148</v>
      </c>
      <c r="B17" s="48"/>
      <c r="C17" s="48"/>
      <c r="D17" s="49" t="s">
        <v>149</v>
      </c>
    </row>
    <row r="18" spans="1:4" ht="45" x14ac:dyDescent="0.25">
      <c r="A18" s="119" t="s">
        <v>150</v>
      </c>
      <c r="B18" s="41"/>
      <c r="C18" s="41"/>
      <c r="D18" s="42" t="s">
        <v>151</v>
      </c>
    </row>
    <row r="19" spans="1:4" ht="45.75" thickBot="1" x14ac:dyDescent="0.3">
      <c r="A19" s="120"/>
      <c r="B19" s="50"/>
      <c r="C19" s="50"/>
      <c r="D19" s="51" t="s">
        <v>152</v>
      </c>
    </row>
    <row r="20" spans="1:4" ht="45" x14ac:dyDescent="0.25">
      <c r="A20" s="129" t="s">
        <v>153</v>
      </c>
      <c r="B20" s="126"/>
      <c r="C20" s="59"/>
      <c r="D20" s="52" t="s">
        <v>154</v>
      </c>
    </row>
    <row r="21" spans="1:4" ht="45" x14ac:dyDescent="0.25">
      <c r="A21" s="119"/>
      <c r="B21" s="125"/>
      <c r="C21" s="58"/>
      <c r="D21" s="53" t="s">
        <v>155</v>
      </c>
    </row>
    <row r="22" spans="1:4" ht="60" x14ac:dyDescent="0.25">
      <c r="A22" s="47" t="s">
        <v>156</v>
      </c>
      <c r="B22" s="48"/>
      <c r="C22" s="48"/>
      <c r="D22" s="49" t="s">
        <v>157</v>
      </c>
    </row>
    <row r="23" spans="1:4" ht="30" x14ac:dyDescent="0.25">
      <c r="A23" s="47" t="s">
        <v>8</v>
      </c>
      <c r="B23" s="48"/>
      <c r="C23" s="48"/>
      <c r="D23" s="49" t="s">
        <v>158</v>
      </c>
    </row>
    <row r="24" spans="1:4" ht="30" x14ac:dyDescent="0.25">
      <c r="A24" s="119" t="s">
        <v>159</v>
      </c>
      <c r="B24" s="41"/>
      <c r="C24" s="41"/>
      <c r="D24" s="42" t="s">
        <v>160</v>
      </c>
    </row>
    <row r="25" spans="1:4" ht="30" x14ac:dyDescent="0.25">
      <c r="A25" s="119"/>
      <c r="B25" s="45"/>
      <c r="C25" s="45"/>
      <c r="D25" s="53" t="s">
        <v>161</v>
      </c>
    </row>
    <row r="26" spans="1:4" ht="45" x14ac:dyDescent="0.25">
      <c r="A26" s="47" t="s">
        <v>162</v>
      </c>
      <c r="B26" s="48"/>
      <c r="C26" s="48"/>
      <c r="D26" s="54" t="s">
        <v>163</v>
      </c>
    </row>
    <row r="27" spans="1:4" ht="15.75" x14ac:dyDescent="0.25">
      <c r="A27" s="119" t="s">
        <v>164</v>
      </c>
      <c r="B27" s="41"/>
      <c r="C27" s="41"/>
      <c r="D27" s="42" t="s">
        <v>165</v>
      </c>
    </row>
    <row r="28" spans="1:4" ht="15.75" x14ac:dyDescent="0.25">
      <c r="A28" s="119"/>
      <c r="B28" s="43"/>
      <c r="C28" s="43"/>
      <c r="D28" s="44" t="s">
        <v>166</v>
      </c>
    </row>
    <row r="29" spans="1:4" ht="15.75" x14ac:dyDescent="0.25">
      <c r="A29" s="119"/>
      <c r="B29" s="43"/>
      <c r="C29" s="43"/>
      <c r="D29" s="44" t="s">
        <v>167</v>
      </c>
    </row>
    <row r="30" spans="1:4" ht="15.75" x14ac:dyDescent="0.25">
      <c r="A30" s="119"/>
      <c r="B30" s="45"/>
      <c r="C30" s="45"/>
      <c r="D30" s="53" t="s">
        <v>168</v>
      </c>
    </row>
    <row r="31" spans="1:4" ht="30" x14ac:dyDescent="0.25">
      <c r="A31" s="47" t="s">
        <v>169</v>
      </c>
      <c r="B31" s="48"/>
      <c r="C31" s="48"/>
      <c r="D31" s="49" t="s">
        <v>170</v>
      </c>
    </row>
    <row r="32" spans="1:4" ht="30" x14ac:dyDescent="0.25">
      <c r="A32" s="47" t="s">
        <v>171</v>
      </c>
      <c r="B32" s="48"/>
      <c r="C32" s="48"/>
      <c r="D32" s="49" t="s">
        <v>172</v>
      </c>
    </row>
    <row r="33" spans="1:4" ht="16.5" thickBot="1" x14ac:dyDescent="0.3">
      <c r="A33" s="120" t="s">
        <v>173</v>
      </c>
      <c r="B33" s="121"/>
      <c r="C33" s="121"/>
      <c r="D33" s="122"/>
    </row>
    <row r="34" spans="1:4" ht="15.75" x14ac:dyDescent="0.25">
      <c r="A34" s="55"/>
      <c r="B34" s="55"/>
      <c r="C34" s="55"/>
      <c r="D34" s="55"/>
    </row>
    <row r="35" spans="1:4" ht="15.75" x14ac:dyDescent="0.25">
      <c r="A35" s="55"/>
      <c r="B35" s="55"/>
      <c r="C35" s="55"/>
      <c r="D35" s="55"/>
    </row>
  </sheetData>
  <mergeCells count="10">
    <mergeCell ref="A24:A25"/>
    <mergeCell ref="A27:A30"/>
    <mergeCell ref="A33:D33"/>
    <mergeCell ref="A2:D2"/>
    <mergeCell ref="A3:D3"/>
    <mergeCell ref="A6:A14"/>
    <mergeCell ref="B6:B14"/>
    <mergeCell ref="A18:A19"/>
    <mergeCell ref="A20:A21"/>
    <mergeCell ref="B20:B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4"/>
  <sheetViews>
    <sheetView topLeftCell="A5" workbookViewId="0">
      <selection activeCell="C11" sqref="C11"/>
    </sheetView>
  </sheetViews>
  <sheetFormatPr baseColWidth="10" defaultRowHeight="15" x14ac:dyDescent="0.25"/>
  <cols>
    <col min="1" max="2" width="34" customWidth="1"/>
    <col min="3" max="3" width="45.140625" customWidth="1"/>
    <col min="4" max="4" width="96.42578125" customWidth="1"/>
  </cols>
  <sheetData>
    <row r="2" spans="1:4" ht="15.75" x14ac:dyDescent="0.25">
      <c r="A2" s="127" t="s">
        <v>135</v>
      </c>
      <c r="B2" s="127"/>
      <c r="C2" s="127"/>
      <c r="D2" s="127"/>
    </row>
    <row r="3" spans="1:4" ht="16.5" thickBot="1" x14ac:dyDescent="0.3">
      <c r="A3" s="128"/>
      <c r="B3" s="128"/>
      <c r="C3" s="128"/>
      <c r="D3" s="128"/>
    </row>
    <row r="4" spans="1:4" ht="16.5" thickBot="1" x14ac:dyDescent="0.3">
      <c r="A4" s="35" t="s">
        <v>136</v>
      </c>
      <c r="B4" s="36"/>
      <c r="C4" s="36"/>
      <c r="D4" s="37" t="s">
        <v>47</v>
      </c>
    </row>
    <row r="5" spans="1:4" ht="45" x14ac:dyDescent="0.25">
      <c r="A5" s="38" t="s">
        <v>137</v>
      </c>
      <c r="B5" s="39" t="s">
        <v>185</v>
      </c>
      <c r="C5" s="39" t="s">
        <v>187</v>
      </c>
      <c r="D5" s="40" t="s">
        <v>138</v>
      </c>
    </row>
    <row r="6" spans="1:4" ht="30" x14ac:dyDescent="0.25">
      <c r="A6" s="119" t="s">
        <v>174</v>
      </c>
      <c r="B6" s="123" t="s">
        <v>188</v>
      </c>
      <c r="C6" s="56" t="s">
        <v>191</v>
      </c>
      <c r="D6" s="42" t="s">
        <v>139</v>
      </c>
    </row>
    <row r="7" spans="1:4" ht="47.25" x14ac:dyDescent="0.25">
      <c r="A7" s="119"/>
      <c r="B7" s="124"/>
      <c r="C7" s="57" t="s">
        <v>189</v>
      </c>
      <c r="D7" s="44" t="s">
        <v>140</v>
      </c>
    </row>
    <row r="8" spans="1:4" ht="31.5" x14ac:dyDescent="0.25">
      <c r="A8" s="119"/>
      <c r="B8" s="124"/>
      <c r="C8" s="57" t="s">
        <v>190</v>
      </c>
      <c r="D8" s="44" t="s">
        <v>141</v>
      </c>
    </row>
    <row r="9" spans="1:4" ht="47.25" x14ac:dyDescent="0.25">
      <c r="A9" s="119"/>
      <c r="B9" s="124"/>
      <c r="C9" s="57" t="s">
        <v>192</v>
      </c>
      <c r="D9" s="44"/>
    </row>
    <row r="10" spans="1:4" ht="47.25" x14ac:dyDescent="0.25">
      <c r="A10" s="119"/>
      <c r="B10" s="124"/>
      <c r="C10" s="57" t="s">
        <v>193</v>
      </c>
      <c r="D10" s="44"/>
    </row>
    <row r="11" spans="1:4" ht="63" x14ac:dyDescent="0.25">
      <c r="A11" s="119"/>
      <c r="B11" s="124"/>
      <c r="C11" s="57" t="s">
        <v>194</v>
      </c>
      <c r="D11" s="44"/>
    </row>
    <row r="12" spans="1:4" ht="30" x14ac:dyDescent="0.25">
      <c r="A12" s="119"/>
      <c r="B12" s="124"/>
      <c r="C12" s="57"/>
      <c r="D12" s="44" t="s">
        <v>142</v>
      </c>
    </row>
    <row r="13" spans="1:4" ht="15.75" x14ac:dyDescent="0.25">
      <c r="A13" s="119"/>
      <c r="B13" s="125"/>
      <c r="C13" s="58"/>
      <c r="D13" s="46" t="s">
        <v>143</v>
      </c>
    </row>
    <row r="14" spans="1:4" ht="63" x14ac:dyDescent="0.25">
      <c r="A14" s="47" t="s">
        <v>144</v>
      </c>
      <c r="B14" s="48" t="s">
        <v>186</v>
      </c>
      <c r="C14" s="48"/>
      <c r="D14" s="49" t="s">
        <v>145</v>
      </c>
    </row>
    <row r="15" spans="1:4" ht="31.5" x14ac:dyDescent="0.25">
      <c r="A15" s="47" t="s">
        <v>146</v>
      </c>
      <c r="B15" s="48"/>
      <c r="C15" s="48"/>
      <c r="D15" s="49" t="s">
        <v>147</v>
      </c>
    </row>
    <row r="16" spans="1:4" ht="31.5" x14ac:dyDescent="0.25">
      <c r="A16" s="47" t="s">
        <v>148</v>
      </c>
      <c r="B16" s="48"/>
      <c r="C16" s="48"/>
      <c r="D16" s="49" t="s">
        <v>149</v>
      </c>
    </row>
    <row r="17" spans="1:4" ht="45" x14ac:dyDescent="0.25">
      <c r="A17" s="119" t="s">
        <v>150</v>
      </c>
      <c r="B17" s="41"/>
      <c r="C17" s="41"/>
      <c r="D17" s="42" t="s">
        <v>151</v>
      </c>
    </row>
    <row r="18" spans="1:4" ht="45.75" thickBot="1" x14ac:dyDescent="0.3">
      <c r="A18" s="120"/>
      <c r="B18" s="50"/>
      <c r="C18" s="50"/>
      <c r="D18" s="51" t="s">
        <v>152</v>
      </c>
    </row>
    <row r="19" spans="1:4" ht="45" x14ac:dyDescent="0.25">
      <c r="A19" s="129" t="s">
        <v>153</v>
      </c>
      <c r="B19" s="126"/>
      <c r="C19" s="59"/>
      <c r="D19" s="52" t="s">
        <v>154</v>
      </c>
    </row>
    <row r="20" spans="1:4" ht="45" x14ac:dyDescent="0.25">
      <c r="A20" s="119"/>
      <c r="B20" s="125"/>
      <c r="C20" s="58"/>
      <c r="D20" s="53" t="s">
        <v>155</v>
      </c>
    </row>
    <row r="21" spans="1:4" ht="60" x14ac:dyDescent="0.25">
      <c r="A21" s="47" t="s">
        <v>156</v>
      </c>
      <c r="B21" s="48"/>
      <c r="C21" s="48"/>
      <c r="D21" s="49" t="s">
        <v>157</v>
      </c>
    </row>
    <row r="22" spans="1:4" ht="30" x14ac:dyDescent="0.25">
      <c r="A22" s="47" t="s">
        <v>8</v>
      </c>
      <c r="B22" s="48"/>
      <c r="C22" s="48"/>
      <c r="D22" s="49" t="s">
        <v>158</v>
      </c>
    </row>
    <row r="23" spans="1:4" ht="30" x14ac:dyDescent="0.25">
      <c r="A23" s="119" t="s">
        <v>159</v>
      </c>
      <c r="B23" s="41"/>
      <c r="C23" s="41"/>
      <c r="D23" s="42" t="s">
        <v>160</v>
      </c>
    </row>
    <row r="24" spans="1:4" ht="30" x14ac:dyDescent="0.25">
      <c r="A24" s="119"/>
      <c r="B24" s="45"/>
      <c r="C24" s="45"/>
      <c r="D24" s="53" t="s">
        <v>161</v>
      </c>
    </row>
    <row r="25" spans="1:4" ht="45" x14ac:dyDescent="0.25">
      <c r="A25" s="47" t="s">
        <v>162</v>
      </c>
      <c r="B25" s="48"/>
      <c r="C25" s="48"/>
      <c r="D25" s="54" t="s">
        <v>163</v>
      </c>
    </row>
    <row r="26" spans="1:4" ht="15.75" x14ac:dyDescent="0.25">
      <c r="A26" s="119" t="s">
        <v>164</v>
      </c>
      <c r="B26" s="41"/>
      <c r="C26" s="41"/>
      <c r="D26" s="42" t="s">
        <v>165</v>
      </c>
    </row>
    <row r="27" spans="1:4" ht="15.75" x14ac:dyDescent="0.25">
      <c r="A27" s="119"/>
      <c r="B27" s="43"/>
      <c r="C27" s="43"/>
      <c r="D27" s="44" t="s">
        <v>166</v>
      </c>
    </row>
    <row r="28" spans="1:4" ht="15.75" x14ac:dyDescent="0.25">
      <c r="A28" s="119"/>
      <c r="B28" s="43"/>
      <c r="C28" s="43"/>
      <c r="D28" s="44" t="s">
        <v>167</v>
      </c>
    </row>
    <row r="29" spans="1:4" ht="15.75" x14ac:dyDescent="0.25">
      <c r="A29" s="119"/>
      <c r="B29" s="45"/>
      <c r="C29" s="45"/>
      <c r="D29" s="53" t="s">
        <v>168</v>
      </c>
    </row>
    <row r="30" spans="1:4" ht="30" x14ac:dyDescent="0.25">
      <c r="A30" s="47" t="s">
        <v>169</v>
      </c>
      <c r="B30" s="48"/>
      <c r="C30" s="48"/>
      <c r="D30" s="49" t="s">
        <v>170</v>
      </c>
    </row>
    <row r="31" spans="1:4" ht="30" x14ac:dyDescent="0.25">
      <c r="A31" s="47" t="s">
        <v>171</v>
      </c>
      <c r="B31" s="48"/>
      <c r="C31" s="48"/>
      <c r="D31" s="49" t="s">
        <v>172</v>
      </c>
    </row>
    <row r="32" spans="1:4" ht="16.5" thickBot="1" x14ac:dyDescent="0.3">
      <c r="A32" s="120" t="s">
        <v>173</v>
      </c>
      <c r="B32" s="121"/>
      <c r="C32" s="121"/>
      <c r="D32" s="122"/>
    </row>
    <row r="33" spans="1:4" ht="15.75" x14ac:dyDescent="0.25">
      <c r="A33" s="55"/>
      <c r="B33" s="55"/>
      <c r="C33" s="55"/>
      <c r="D33" s="55"/>
    </row>
    <row r="34" spans="1:4" ht="15.75" x14ac:dyDescent="0.25">
      <c r="A34" s="55"/>
      <c r="B34" s="55"/>
      <c r="C34" s="55"/>
      <c r="D34" s="55"/>
    </row>
  </sheetData>
  <mergeCells count="10">
    <mergeCell ref="A23:A24"/>
    <mergeCell ref="A26:A29"/>
    <mergeCell ref="A32:D32"/>
    <mergeCell ref="A2:D2"/>
    <mergeCell ref="A3:D3"/>
    <mergeCell ref="A6:A13"/>
    <mergeCell ref="B6:B13"/>
    <mergeCell ref="A17:A18"/>
    <mergeCell ref="A19:A20"/>
    <mergeCell ref="B19:B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workbookViewId="0">
      <selection activeCell="C1" sqref="C1:C1048576"/>
    </sheetView>
  </sheetViews>
  <sheetFormatPr baseColWidth="10" defaultRowHeight="15" x14ac:dyDescent="0.25"/>
  <cols>
    <col min="1" max="3" width="34" customWidth="1"/>
    <col min="4" max="4" width="96.42578125" customWidth="1"/>
  </cols>
  <sheetData>
    <row r="2" spans="1:4" ht="15.75" x14ac:dyDescent="0.25">
      <c r="A2" s="127" t="s">
        <v>135</v>
      </c>
      <c r="B2" s="127"/>
      <c r="C2" s="127"/>
      <c r="D2" s="127"/>
    </row>
    <row r="3" spans="1:4" ht="16.5" thickBot="1" x14ac:dyDescent="0.3">
      <c r="A3" s="128"/>
      <c r="B3" s="128"/>
      <c r="C3" s="128"/>
      <c r="D3" s="128"/>
    </row>
    <row r="4" spans="1:4" ht="16.5" thickBot="1" x14ac:dyDescent="0.3">
      <c r="A4" s="35" t="s">
        <v>136</v>
      </c>
      <c r="B4" s="36"/>
      <c r="C4" s="36"/>
      <c r="D4" s="37" t="s">
        <v>47</v>
      </c>
    </row>
    <row r="5" spans="1:4" ht="45" x14ac:dyDescent="0.25">
      <c r="A5" s="38" t="s">
        <v>137</v>
      </c>
      <c r="B5" s="39"/>
      <c r="C5" s="39"/>
      <c r="D5" s="40" t="s">
        <v>138</v>
      </c>
    </row>
    <row r="6" spans="1:4" ht="30" x14ac:dyDescent="0.25">
      <c r="A6" s="119" t="s">
        <v>174</v>
      </c>
      <c r="B6" s="123"/>
      <c r="C6" s="56"/>
      <c r="D6" s="42" t="s">
        <v>139</v>
      </c>
    </row>
    <row r="7" spans="1:4" ht="45" x14ac:dyDescent="0.25">
      <c r="A7" s="119"/>
      <c r="B7" s="124"/>
      <c r="C7" s="57"/>
      <c r="D7" s="44" t="s">
        <v>140</v>
      </c>
    </row>
    <row r="8" spans="1:4" ht="30" x14ac:dyDescent="0.25">
      <c r="A8" s="119"/>
      <c r="B8" s="124"/>
      <c r="C8" s="57"/>
      <c r="D8" s="44" t="s">
        <v>141</v>
      </c>
    </row>
    <row r="9" spans="1:4" ht="30" x14ac:dyDescent="0.25">
      <c r="A9" s="119"/>
      <c r="B9" s="124"/>
      <c r="C9" s="57"/>
      <c r="D9" s="44" t="s">
        <v>142</v>
      </c>
    </row>
    <row r="10" spans="1:4" ht="15.75" x14ac:dyDescent="0.25">
      <c r="A10" s="119"/>
      <c r="B10" s="125"/>
      <c r="C10" s="58"/>
      <c r="D10" s="46" t="s">
        <v>143</v>
      </c>
    </row>
    <row r="11" spans="1:4" ht="45" x14ac:dyDescent="0.25">
      <c r="A11" s="47" t="s">
        <v>144</v>
      </c>
      <c r="B11" s="48"/>
      <c r="C11" s="48"/>
      <c r="D11" s="49" t="s">
        <v>145</v>
      </c>
    </row>
    <row r="12" spans="1:4" ht="31.5" x14ac:dyDescent="0.25">
      <c r="A12" s="47" t="s">
        <v>146</v>
      </c>
      <c r="B12" s="48"/>
      <c r="C12" s="48"/>
      <c r="D12" s="49" t="s">
        <v>147</v>
      </c>
    </row>
    <row r="13" spans="1:4" ht="31.5" x14ac:dyDescent="0.25">
      <c r="A13" s="47" t="s">
        <v>148</v>
      </c>
      <c r="B13" s="48"/>
      <c r="C13" s="48"/>
      <c r="D13" s="49" t="s">
        <v>149</v>
      </c>
    </row>
    <row r="14" spans="1:4" ht="45" x14ac:dyDescent="0.25">
      <c r="A14" s="119" t="s">
        <v>150</v>
      </c>
      <c r="B14" s="41"/>
      <c r="C14" s="41"/>
      <c r="D14" s="42" t="s">
        <v>151</v>
      </c>
    </row>
    <row r="15" spans="1:4" ht="45.75" thickBot="1" x14ac:dyDescent="0.3">
      <c r="A15" s="120"/>
      <c r="B15" s="50"/>
      <c r="C15" s="50"/>
      <c r="D15" s="51" t="s">
        <v>152</v>
      </c>
    </row>
    <row r="16" spans="1:4" ht="45" x14ac:dyDescent="0.25">
      <c r="A16" s="129" t="s">
        <v>153</v>
      </c>
      <c r="B16" s="126"/>
      <c r="C16" s="59"/>
      <c r="D16" s="52" t="s">
        <v>154</v>
      </c>
    </row>
    <row r="17" spans="1:4" ht="45" x14ac:dyDescent="0.25">
      <c r="A17" s="119"/>
      <c r="B17" s="125"/>
      <c r="C17" s="58"/>
      <c r="D17" s="53" t="s">
        <v>155</v>
      </c>
    </row>
    <row r="18" spans="1:4" ht="60" x14ac:dyDescent="0.25">
      <c r="A18" s="47" t="s">
        <v>156</v>
      </c>
      <c r="B18" s="48"/>
      <c r="C18" s="48"/>
      <c r="D18" s="49" t="s">
        <v>157</v>
      </c>
    </row>
    <row r="19" spans="1:4" ht="30" x14ac:dyDescent="0.25">
      <c r="A19" s="47" t="s">
        <v>8</v>
      </c>
      <c r="B19" s="48"/>
      <c r="C19" s="48"/>
      <c r="D19" s="49" t="s">
        <v>158</v>
      </c>
    </row>
    <row r="20" spans="1:4" ht="30" x14ac:dyDescent="0.25">
      <c r="A20" s="119" t="s">
        <v>159</v>
      </c>
      <c r="B20" s="41"/>
      <c r="C20" s="41"/>
      <c r="D20" s="42" t="s">
        <v>160</v>
      </c>
    </row>
    <row r="21" spans="1:4" ht="30" x14ac:dyDescent="0.25">
      <c r="A21" s="119"/>
      <c r="B21" s="45"/>
      <c r="C21" s="45"/>
      <c r="D21" s="53" t="s">
        <v>161</v>
      </c>
    </row>
    <row r="22" spans="1:4" ht="45" x14ac:dyDescent="0.25">
      <c r="A22" s="47" t="s">
        <v>162</v>
      </c>
      <c r="B22" s="48"/>
      <c r="C22" s="48"/>
      <c r="D22" s="54" t="s">
        <v>163</v>
      </c>
    </row>
    <row r="23" spans="1:4" ht="15.75" x14ac:dyDescent="0.25">
      <c r="A23" s="119" t="s">
        <v>164</v>
      </c>
      <c r="B23" s="41"/>
      <c r="C23" s="41"/>
      <c r="D23" s="42" t="s">
        <v>165</v>
      </c>
    </row>
    <row r="24" spans="1:4" ht="15.75" x14ac:dyDescent="0.25">
      <c r="A24" s="119"/>
      <c r="B24" s="43"/>
      <c r="C24" s="43"/>
      <c r="D24" s="44" t="s">
        <v>166</v>
      </c>
    </row>
    <row r="25" spans="1:4" ht="15.75" x14ac:dyDescent="0.25">
      <c r="A25" s="119"/>
      <c r="B25" s="43"/>
      <c r="C25" s="43"/>
      <c r="D25" s="44" t="s">
        <v>167</v>
      </c>
    </row>
    <row r="26" spans="1:4" ht="15.75" x14ac:dyDescent="0.25">
      <c r="A26" s="119"/>
      <c r="B26" s="45"/>
      <c r="C26" s="45"/>
      <c r="D26" s="53" t="s">
        <v>168</v>
      </c>
    </row>
    <row r="27" spans="1:4" ht="30" x14ac:dyDescent="0.25">
      <c r="A27" s="47" t="s">
        <v>169</v>
      </c>
      <c r="B27" s="48"/>
      <c r="C27" s="48"/>
      <c r="D27" s="49" t="s">
        <v>170</v>
      </c>
    </row>
    <row r="28" spans="1:4" ht="30" x14ac:dyDescent="0.25">
      <c r="A28" s="47" t="s">
        <v>171</v>
      </c>
      <c r="B28" s="48"/>
      <c r="C28" s="48"/>
      <c r="D28" s="49" t="s">
        <v>172</v>
      </c>
    </row>
    <row r="29" spans="1:4" ht="16.5" thickBot="1" x14ac:dyDescent="0.3">
      <c r="A29" s="120" t="s">
        <v>173</v>
      </c>
      <c r="B29" s="121"/>
      <c r="C29" s="121"/>
      <c r="D29" s="122"/>
    </row>
    <row r="30" spans="1:4" ht="15.75" x14ac:dyDescent="0.25">
      <c r="A30" s="55"/>
      <c r="B30" s="55"/>
      <c r="C30" s="55"/>
      <c r="D30" s="55"/>
    </row>
    <row r="31" spans="1:4" ht="15.75" x14ac:dyDescent="0.25">
      <c r="A31" s="55"/>
      <c r="B31" s="55"/>
      <c r="C31" s="55"/>
      <c r="D31" s="55"/>
    </row>
  </sheetData>
  <mergeCells count="10">
    <mergeCell ref="A20:A21"/>
    <mergeCell ref="A23:A26"/>
    <mergeCell ref="A29:D29"/>
    <mergeCell ref="A2:D2"/>
    <mergeCell ref="A3:D3"/>
    <mergeCell ref="A6:A10"/>
    <mergeCell ref="B6:B10"/>
    <mergeCell ref="A14:A15"/>
    <mergeCell ref="A16:A17"/>
    <mergeCell ref="B16:B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topLeftCell="A20" workbookViewId="0">
      <selection activeCell="B14" sqref="B14"/>
    </sheetView>
  </sheetViews>
  <sheetFormatPr baseColWidth="10" defaultRowHeight="15" x14ac:dyDescent="0.25"/>
  <cols>
    <col min="1" max="2" width="34" customWidth="1"/>
    <col min="3" max="3" width="96.42578125" customWidth="1"/>
  </cols>
  <sheetData>
    <row r="2" spans="1:3" ht="15.75" x14ac:dyDescent="0.25">
      <c r="A2" s="127" t="s">
        <v>135</v>
      </c>
      <c r="B2" s="127"/>
      <c r="C2" s="127"/>
    </row>
    <row r="3" spans="1:3" ht="16.5" thickBot="1" x14ac:dyDescent="0.3">
      <c r="A3" s="128"/>
      <c r="B3" s="128"/>
      <c r="C3" s="128"/>
    </row>
    <row r="4" spans="1:3" ht="16.5" thickBot="1" x14ac:dyDescent="0.3">
      <c r="A4" s="35" t="s">
        <v>136</v>
      </c>
      <c r="B4" s="36"/>
      <c r="C4" s="37" t="s">
        <v>47</v>
      </c>
    </row>
    <row r="5" spans="1:3" ht="45" x14ac:dyDescent="0.25">
      <c r="A5" s="38" t="s">
        <v>137</v>
      </c>
      <c r="B5" s="39"/>
      <c r="C5" s="40" t="s">
        <v>138</v>
      </c>
    </row>
    <row r="6" spans="1:3" ht="30" x14ac:dyDescent="0.25">
      <c r="A6" s="119" t="s">
        <v>174</v>
      </c>
      <c r="B6" s="123"/>
      <c r="C6" s="42" t="s">
        <v>139</v>
      </c>
    </row>
    <row r="7" spans="1:3" ht="45" x14ac:dyDescent="0.25">
      <c r="A7" s="119"/>
      <c r="B7" s="124"/>
      <c r="C7" s="44" t="s">
        <v>140</v>
      </c>
    </row>
    <row r="8" spans="1:3" ht="30" x14ac:dyDescent="0.25">
      <c r="A8" s="119"/>
      <c r="B8" s="124"/>
      <c r="C8" s="44" t="s">
        <v>141</v>
      </c>
    </row>
    <row r="9" spans="1:3" ht="30" x14ac:dyDescent="0.25">
      <c r="A9" s="119"/>
      <c r="B9" s="124"/>
      <c r="C9" s="44" t="s">
        <v>142</v>
      </c>
    </row>
    <row r="10" spans="1:3" ht="15.75" x14ac:dyDescent="0.25">
      <c r="A10" s="119"/>
      <c r="B10" s="125"/>
      <c r="C10" s="46" t="s">
        <v>143</v>
      </c>
    </row>
    <row r="11" spans="1:3" ht="45" x14ac:dyDescent="0.25">
      <c r="A11" s="47" t="s">
        <v>144</v>
      </c>
      <c r="B11" s="48"/>
      <c r="C11" s="49" t="s">
        <v>145</v>
      </c>
    </row>
    <row r="12" spans="1:3" ht="31.5" x14ac:dyDescent="0.25">
      <c r="A12" s="47" t="s">
        <v>146</v>
      </c>
      <c r="B12" s="48"/>
      <c r="C12" s="49" t="s">
        <v>147</v>
      </c>
    </row>
    <row r="13" spans="1:3" ht="31.5" x14ac:dyDescent="0.25">
      <c r="A13" s="47" t="s">
        <v>148</v>
      </c>
      <c r="B13" s="48"/>
      <c r="C13" s="49" t="s">
        <v>149</v>
      </c>
    </row>
    <row r="14" spans="1:3" ht="45" x14ac:dyDescent="0.25">
      <c r="A14" s="119" t="s">
        <v>150</v>
      </c>
      <c r="B14" s="41"/>
      <c r="C14" s="42" t="s">
        <v>151</v>
      </c>
    </row>
    <row r="15" spans="1:3" ht="45.75" thickBot="1" x14ac:dyDescent="0.3">
      <c r="A15" s="120"/>
      <c r="B15" s="50"/>
      <c r="C15" s="51" t="s">
        <v>152</v>
      </c>
    </row>
    <row r="16" spans="1:3" ht="45" x14ac:dyDescent="0.25">
      <c r="A16" s="129" t="s">
        <v>153</v>
      </c>
      <c r="B16" s="126"/>
      <c r="C16" s="52" t="s">
        <v>154</v>
      </c>
    </row>
    <row r="17" spans="1:3" ht="45" x14ac:dyDescent="0.25">
      <c r="A17" s="119"/>
      <c r="B17" s="125"/>
      <c r="C17" s="53" t="s">
        <v>155</v>
      </c>
    </row>
    <row r="18" spans="1:3" ht="60" x14ac:dyDescent="0.25">
      <c r="A18" s="47" t="s">
        <v>156</v>
      </c>
      <c r="B18" s="48"/>
      <c r="C18" s="49" t="s">
        <v>157</v>
      </c>
    </row>
    <row r="19" spans="1:3" ht="30" x14ac:dyDescent="0.25">
      <c r="A19" s="47" t="s">
        <v>8</v>
      </c>
      <c r="B19" s="48"/>
      <c r="C19" s="49" t="s">
        <v>158</v>
      </c>
    </row>
    <row r="20" spans="1:3" ht="30" x14ac:dyDescent="0.25">
      <c r="A20" s="119" t="s">
        <v>159</v>
      </c>
      <c r="B20" s="41"/>
      <c r="C20" s="42" t="s">
        <v>160</v>
      </c>
    </row>
    <row r="21" spans="1:3" ht="30" x14ac:dyDescent="0.25">
      <c r="A21" s="119"/>
      <c r="B21" s="45"/>
      <c r="C21" s="53" t="s">
        <v>161</v>
      </c>
    </row>
    <row r="22" spans="1:3" ht="45" x14ac:dyDescent="0.25">
      <c r="A22" s="47" t="s">
        <v>162</v>
      </c>
      <c r="B22" s="48"/>
      <c r="C22" s="54" t="s">
        <v>163</v>
      </c>
    </row>
    <row r="23" spans="1:3" ht="15.75" x14ac:dyDescent="0.25">
      <c r="A23" s="119" t="s">
        <v>164</v>
      </c>
      <c r="B23" s="41"/>
      <c r="C23" s="42" t="s">
        <v>165</v>
      </c>
    </row>
    <row r="24" spans="1:3" ht="15.75" x14ac:dyDescent="0.25">
      <c r="A24" s="119"/>
      <c r="B24" s="43"/>
      <c r="C24" s="44" t="s">
        <v>166</v>
      </c>
    </row>
    <row r="25" spans="1:3" ht="15.75" x14ac:dyDescent="0.25">
      <c r="A25" s="119"/>
      <c r="B25" s="43"/>
      <c r="C25" s="44" t="s">
        <v>167</v>
      </c>
    </row>
    <row r="26" spans="1:3" ht="15.75" x14ac:dyDescent="0.25">
      <c r="A26" s="119"/>
      <c r="B26" s="45"/>
      <c r="C26" s="53" t="s">
        <v>168</v>
      </c>
    </row>
    <row r="27" spans="1:3" ht="30" x14ac:dyDescent="0.25">
      <c r="A27" s="47" t="s">
        <v>169</v>
      </c>
      <c r="B27" s="48"/>
      <c r="C27" s="49" t="s">
        <v>170</v>
      </c>
    </row>
    <row r="28" spans="1:3" ht="30" x14ac:dyDescent="0.25">
      <c r="A28" s="47" t="s">
        <v>171</v>
      </c>
      <c r="B28" s="48"/>
      <c r="C28" s="49" t="s">
        <v>172</v>
      </c>
    </row>
    <row r="29" spans="1:3" ht="16.5" thickBot="1" x14ac:dyDescent="0.3">
      <c r="A29" s="120" t="s">
        <v>173</v>
      </c>
      <c r="B29" s="121"/>
      <c r="C29" s="122"/>
    </row>
    <row r="30" spans="1:3" ht="15.75" x14ac:dyDescent="0.25">
      <c r="A30" s="55"/>
      <c r="B30" s="55"/>
      <c r="C30" s="55"/>
    </row>
    <row r="31" spans="1:3" ht="15.75" x14ac:dyDescent="0.25">
      <c r="A31" s="55"/>
      <c r="B31" s="55"/>
      <c r="C31" s="55"/>
    </row>
  </sheetData>
  <mergeCells count="10">
    <mergeCell ref="A20:A21"/>
    <mergeCell ref="A23:A26"/>
    <mergeCell ref="A29:C29"/>
    <mergeCell ref="A2:C2"/>
    <mergeCell ref="A3:C3"/>
    <mergeCell ref="A6:A10"/>
    <mergeCell ref="B6:B10"/>
    <mergeCell ref="A14:A15"/>
    <mergeCell ref="A16:A17"/>
    <mergeCell ref="B16:B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activeCell="C9" sqref="C9"/>
    </sheetView>
  </sheetViews>
  <sheetFormatPr baseColWidth="10" defaultRowHeight="15" x14ac:dyDescent="0.25"/>
  <cols>
    <col min="1" max="2" width="34" customWidth="1"/>
    <col min="3" max="3" width="96.42578125" customWidth="1"/>
  </cols>
  <sheetData>
    <row r="2" spans="1:3" ht="15.75" x14ac:dyDescent="0.25">
      <c r="A2" s="127" t="s">
        <v>135</v>
      </c>
      <c r="B2" s="127"/>
      <c r="C2" s="127"/>
    </row>
    <row r="3" spans="1:3" ht="16.5" thickBot="1" x14ac:dyDescent="0.3">
      <c r="A3" s="128"/>
      <c r="B3" s="128"/>
      <c r="C3" s="128"/>
    </row>
    <row r="4" spans="1:3" ht="16.5" thickBot="1" x14ac:dyDescent="0.3">
      <c r="A4" s="35" t="s">
        <v>136</v>
      </c>
      <c r="B4" s="36"/>
      <c r="C4" s="37" t="s">
        <v>47</v>
      </c>
    </row>
    <row r="5" spans="1:3" ht="45" x14ac:dyDescent="0.25">
      <c r="A5" s="38" t="s">
        <v>137</v>
      </c>
      <c r="B5" s="39"/>
      <c r="C5" s="40" t="s">
        <v>138</v>
      </c>
    </row>
    <row r="6" spans="1:3" ht="30" x14ac:dyDescent="0.25">
      <c r="A6" s="119" t="s">
        <v>174</v>
      </c>
      <c r="B6" s="123"/>
      <c r="C6" s="42" t="s">
        <v>139</v>
      </c>
    </row>
    <row r="7" spans="1:3" ht="45" x14ac:dyDescent="0.25">
      <c r="A7" s="119"/>
      <c r="B7" s="124"/>
      <c r="C7" s="44" t="s">
        <v>140</v>
      </c>
    </row>
    <row r="8" spans="1:3" ht="30" x14ac:dyDescent="0.25">
      <c r="A8" s="119"/>
      <c r="B8" s="124"/>
      <c r="C8" s="44" t="s">
        <v>141</v>
      </c>
    </row>
    <row r="9" spans="1:3" ht="30" x14ac:dyDescent="0.25">
      <c r="A9" s="119"/>
      <c r="B9" s="124"/>
      <c r="C9" s="44" t="s">
        <v>142</v>
      </c>
    </row>
    <row r="10" spans="1:3" ht="15.75" x14ac:dyDescent="0.25">
      <c r="A10" s="119"/>
      <c r="B10" s="125"/>
      <c r="C10" s="46" t="s">
        <v>143</v>
      </c>
    </row>
    <row r="11" spans="1:3" ht="45" x14ac:dyDescent="0.25">
      <c r="A11" s="47" t="s">
        <v>144</v>
      </c>
      <c r="B11" s="48"/>
      <c r="C11" s="49" t="s">
        <v>145</v>
      </c>
    </row>
    <row r="12" spans="1:3" ht="31.5" x14ac:dyDescent="0.25">
      <c r="A12" s="47" t="s">
        <v>146</v>
      </c>
      <c r="B12" s="48"/>
      <c r="C12" s="49" t="s">
        <v>147</v>
      </c>
    </row>
    <row r="13" spans="1:3" ht="31.5" x14ac:dyDescent="0.25">
      <c r="A13" s="47" t="s">
        <v>148</v>
      </c>
      <c r="B13" s="48"/>
      <c r="C13" s="49" t="s">
        <v>149</v>
      </c>
    </row>
    <row r="14" spans="1:3" ht="45" x14ac:dyDescent="0.25">
      <c r="A14" s="119" t="s">
        <v>150</v>
      </c>
      <c r="B14" s="41"/>
      <c r="C14" s="42" t="s">
        <v>151</v>
      </c>
    </row>
    <row r="15" spans="1:3" ht="45.75" thickBot="1" x14ac:dyDescent="0.3">
      <c r="A15" s="120"/>
      <c r="B15" s="50"/>
      <c r="C15" s="51" t="s">
        <v>152</v>
      </c>
    </row>
    <row r="16" spans="1:3" ht="45" x14ac:dyDescent="0.25">
      <c r="A16" s="129" t="s">
        <v>153</v>
      </c>
      <c r="B16" s="126"/>
      <c r="C16" s="52" t="s">
        <v>154</v>
      </c>
    </row>
    <row r="17" spans="1:3" ht="45" x14ac:dyDescent="0.25">
      <c r="A17" s="119"/>
      <c r="B17" s="125"/>
      <c r="C17" s="53" t="s">
        <v>155</v>
      </c>
    </row>
    <row r="18" spans="1:3" ht="60" x14ac:dyDescent="0.25">
      <c r="A18" s="47" t="s">
        <v>156</v>
      </c>
      <c r="B18" s="48"/>
      <c r="C18" s="49" t="s">
        <v>157</v>
      </c>
    </row>
    <row r="19" spans="1:3" ht="30" x14ac:dyDescent="0.25">
      <c r="A19" s="47" t="s">
        <v>8</v>
      </c>
      <c r="B19" s="48"/>
      <c r="C19" s="49" t="s">
        <v>158</v>
      </c>
    </row>
    <row r="20" spans="1:3" ht="30" x14ac:dyDescent="0.25">
      <c r="A20" s="119" t="s">
        <v>159</v>
      </c>
      <c r="B20" s="41"/>
      <c r="C20" s="42" t="s">
        <v>160</v>
      </c>
    </row>
    <row r="21" spans="1:3" ht="30" x14ac:dyDescent="0.25">
      <c r="A21" s="119"/>
      <c r="B21" s="45"/>
      <c r="C21" s="53" t="s">
        <v>161</v>
      </c>
    </row>
    <row r="22" spans="1:3" ht="45" x14ac:dyDescent="0.25">
      <c r="A22" s="47" t="s">
        <v>162</v>
      </c>
      <c r="B22" s="48"/>
      <c r="C22" s="54" t="s">
        <v>163</v>
      </c>
    </row>
    <row r="23" spans="1:3" ht="15.75" x14ac:dyDescent="0.25">
      <c r="A23" s="119" t="s">
        <v>164</v>
      </c>
      <c r="B23" s="41"/>
      <c r="C23" s="42" t="s">
        <v>165</v>
      </c>
    </row>
    <row r="24" spans="1:3" ht="15.75" x14ac:dyDescent="0.25">
      <c r="A24" s="119"/>
      <c r="B24" s="43"/>
      <c r="C24" s="44" t="s">
        <v>166</v>
      </c>
    </row>
    <row r="25" spans="1:3" ht="15.75" x14ac:dyDescent="0.25">
      <c r="A25" s="119"/>
      <c r="B25" s="43"/>
      <c r="C25" s="44" t="s">
        <v>167</v>
      </c>
    </row>
    <row r="26" spans="1:3" ht="15.75" x14ac:dyDescent="0.25">
      <c r="A26" s="119"/>
      <c r="B26" s="45"/>
      <c r="C26" s="53" t="s">
        <v>168</v>
      </c>
    </row>
    <row r="27" spans="1:3" ht="30" x14ac:dyDescent="0.25">
      <c r="A27" s="47" t="s">
        <v>169</v>
      </c>
      <c r="B27" s="48"/>
      <c r="C27" s="49" t="s">
        <v>170</v>
      </c>
    </row>
    <row r="28" spans="1:3" ht="30" x14ac:dyDescent="0.25">
      <c r="A28" s="47" t="s">
        <v>171</v>
      </c>
      <c r="B28" s="48"/>
      <c r="C28" s="49" t="s">
        <v>172</v>
      </c>
    </row>
    <row r="29" spans="1:3" ht="16.5" thickBot="1" x14ac:dyDescent="0.3">
      <c r="A29" s="120" t="s">
        <v>173</v>
      </c>
      <c r="B29" s="121"/>
      <c r="C29" s="122"/>
    </row>
    <row r="30" spans="1:3" ht="15.75" x14ac:dyDescent="0.25">
      <c r="A30" s="55"/>
      <c r="B30" s="55"/>
      <c r="C30" s="55"/>
    </row>
    <row r="31" spans="1:3" ht="15.75" x14ac:dyDescent="0.25">
      <c r="A31" s="55"/>
      <c r="B31" s="55"/>
      <c r="C31" s="55"/>
    </row>
  </sheetData>
  <mergeCells count="10">
    <mergeCell ref="A20:A21"/>
    <mergeCell ref="A23:A26"/>
    <mergeCell ref="A29:C29"/>
    <mergeCell ref="A2:C2"/>
    <mergeCell ref="A3:C3"/>
    <mergeCell ref="A6:A10"/>
    <mergeCell ref="B6:B10"/>
    <mergeCell ref="A14:A15"/>
    <mergeCell ref="A16:A17"/>
    <mergeCell ref="B16:B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sqref="A1:XFD1048576"/>
    </sheetView>
  </sheetViews>
  <sheetFormatPr baseColWidth="10" defaultRowHeight="15" x14ac:dyDescent="0.25"/>
  <cols>
    <col min="1" max="2" width="34" customWidth="1"/>
    <col min="3" max="3" width="96.42578125" customWidth="1"/>
  </cols>
  <sheetData>
    <row r="2" spans="1:3" ht="15.75" x14ac:dyDescent="0.25">
      <c r="A2" s="127" t="s">
        <v>135</v>
      </c>
      <c r="B2" s="127"/>
      <c r="C2" s="127"/>
    </row>
    <row r="3" spans="1:3" ht="16.5" thickBot="1" x14ac:dyDescent="0.3">
      <c r="A3" s="128"/>
      <c r="B3" s="128"/>
      <c r="C3" s="128"/>
    </row>
    <row r="4" spans="1:3" ht="16.5" thickBot="1" x14ac:dyDescent="0.3">
      <c r="A4" s="35" t="s">
        <v>136</v>
      </c>
      <c r="B4" s="36"/>
      <c r="C4" s="37" t="s">
        <v>47</v>
      </c>
    </row>
    <row r="5" spans="1:3" ht="45" x14ac:dyDescent="0.25">
      <c r="A5" s="38" t="s">
        <v>137</v>
      </c>
      <c r="B5" s="39"/>
      <c r="C5" s="40" t="s">
        <v>138</v>
      </c>
    </row>
    <row r="6" spans="1:3" ht="30" x14ac:dyDescent="0.25">
      <c r="A6" s="119" t="s">
        <v>174</v>
      </c>
      <c r="B6" s="123"/>
      <c r="C6" s="42" t="s">
        <v>139</v>
      </c>
    </row>
    <row r="7" spans="1:3" ht="45" x14ac:dyDescent="0.25">
      <c r="A7" s="119"/>
      <c r="B7" s="124"/>
      <c r="C7" s="44" t="s">
        <v>140</v>
      </c>
    </row>
    <row r="8" spans="1:3" ht="30" x14ac:dyDescent="0.25">
      <c r="A8" s="119"/>
      <c r="B8" s="124"/>
      <c r="C8" s="44" t="s">
        <v>141</v>
      </c>
    </row>
    <row r="9" spans="1:3" ht="30" x14ac:dyDescent="0.25">
      <c r="A9" s="119"/>
      <c r="B9" s="124"/>
      <c r="C9" s="44" t="s">
        <v>142</v>
      </c>
    </row>
    <row r="10" spans="1:3" ht="15.75" x14ac:dyDescent="0.25">
      <c r="A10" s="119"/>
      <c r="B10" s="125"/>
      <c r="C10" s="46" t="s">
        <v>143</v>
      </c>
    </row>
    <row r="11" spans="1:3" ht="45" x14ac:dyDescent="0.25">
      <c r="A11" s="47" t="s">
        <v>144</v>
      </c>
      <c r="B11" s="48"/>
      <c r="C11" s="49" t="s">
        <v>145</v>
      </c>
    </row>
    <row r="12" spans="1:3" ht="31.5" x14ac:dyDescent="0.25">
      <c r="A12" s="47" t="s">
        <v>146</v>
      </c>
      <c r="B12" s="48"/>
      <c r="C12" s="49" t="s">
        <v>147</v>
      </c>
    </row>
    <row r="13" spans="1:3" ht="31.5" x14ac:dyDescent="0.25">
      <c r="A13" s="47" t="s">
        <v>148</v>
      </c>
      <c r="B13" s="48"/>
      <c r="C13" s="49" t="s">
        <v>149</v>
      </c>
    </row>
    <row r="14" spans="1:3" ht="45" x14ac:dyDescent="0.25">
      <c r="A14" s="119" t="s">
        <v>150</v>
      </c>
      <c r="B14" s="41"/>
      <c r="C14" s="42" t="s">
        <v>151</v>
      </c>
    </row>
    <row r="15" spans="1:3" ht="45.75" thickBot="1" x14ac:dyDescent="0.3">
      <c r="A15" s="120"/>
      <c r="B15" s="50"/>
      <c r="C15" s="51" t="s">
        <v>152</v>
      </c>
    </row>
    <row r="16" spans="1:3" ht="45" x14ac:dyDescent="0.25">
      <c r="A16" s="129" t="s">
        <v>153</v>
      </c>
      <c r="B16" s="126"/>
      <c r="C16" s="52" t="s">
        <v>154</v>
      </c>
    </row>
    <row r="17" spans="1:3" ht="45" x14ac:dyDescent="0.25">
      <c r="A17" s="119"/>
      <c r="B17" s="125"/>
      <c r="C17" s="53" t="s">
        <v>155</v>
      </c>
    </row>
    <row r="18" spans="1:3" ht="60" x14ac:dyDescent="0.25">
      <c r="A18" s="47" t="s">
        <v>156</v>
      </c>
      <c r="B18" s="48"/>
      <c r="C18" s="49" t="s">
        <v>157</v>
      </c>
    </row>
    <row r="19" spans="1:3" ht="30" x14ac:dyDescent="0.25">
      <c r="A19" s="47" t="s">
        <v>8</v>
      </c>
      <c r="B19" s="48"/>
      <c r="C19" s="49" t="s">
        <v>158</v>
      </c>
    </row>
    <row r="20" spans="1:3" ht="30" x14ac:dyDescent="0.25">
      <c r="A20" s="119" t="s">
        <v>159</v>
      </c>
      <c r="B20" s="41"/>
      <c r="C20" s="42" t="s">
        <v>160</v>
      </c>
    </row>
    <row r="21" spans="1:3" ht="30" x14ac:dyDescent="0.25">
      <c r="A21" s="119"/>
      <c r="B21" s="45"/>
      <c r="C21" s="53" t="s">
        <v>161</v>
      </c>
    </row>
    <row r="22" spans="1:3" ht="45" x14ac:dyDescent="0.25">
      <c r="A22" s="47" t="s">
        <v>162</v>
      </c>
      <c r="B22" s="48"/>
      <c r="C22" s="54" t="s">
        <v>163</v>
      </c>
    </row>
    <row r="23" spans="1:3" ht="15.75" x14ac:dyDescent="0.25">
      <c r="A23" s="119" t="s">
        <v>164</v>
      </c>
      <c r="B23" s="41"/>
      <c r="C23" s="42" t="s">
        <v>165</v>
      </c>
    </row>
    <row r="24" spans="1:3" ht="15.75" x14ac:dyDescent="0.25">
      <c r="A24" s="119"/>
      <c r="B24" s="43"/>
      <c r="C24" s="44" t="s">
        <v>166</v>
      </c>
    </row>
    <row r="25" spans="1:3" ht="15.75" x14ac:dyDescent="0.25">
      <c r="A25" s="119"/>
      <c r="B25" s="43"/>
      <c r="C25" s="44" t="s">
        <v>167</v>
      </c>
    </row>
    <row r="26" spans="1:3" ht="15.75" x14ac:dyDescent="0.25">
      <c r="A26" s="119"/>
      <c r="B26" s="45"/>
      <c r="C26" s="53" t="s">
        <v>168</v>
      </c>
    </row>
    <row r="27" spans="1:3" ht="30" x14ac:dyDescent="0.25">
      <c r="A27" s="47" t="s">
        <v>169</v>
      </c>
      <c r="B27" s="48"/>
      <c r="C27" s="49" t="s">
        <v>170</v>
      </c>
    </row>
    <row r="28" spans="1:3" ht="30" x14ac:dyDescent="0.25">
      <c r="A28" s="47" t="s">
        <v>171</v>
      </c>
      <c r="B28" s="48"/>
      <c r="C28" s="49" t="s">
        <v>172</v>
      </c>
    </row>
    <row r="29" spans="1:3" ht="16.5" thickBot="1" x14ac:dyDescent="0.3">
      <c r="A29" s="120" t="s">
        <v>173</v>
      </c>
      <c r="B29" s="121"/>
      <c r="C29" s="122"/>
    </row>
    <row r="30" spans="1:3" ht="15.75" x14ac:dyDescent="0.25">
      <c r="A30" s="55"/>
      <c r="B30" s="55"/>
      <c r="C30" s="55"/>
    </row>
    <row r="31" spans="1:3" ht="15.75" x14ac:dyDescent="0.25">
      <c r="A31" s="55"/>
      <c r="B31" s="55"/>
      <c r="C31" s="55"/>
    </row>
  </sheetData>
  <mergeCells count="10">
    <mergeCell ref="A20:A21"/>
    <mergeCell ref="A23:A26"/>
    <mergeCell ref="A29:C29"/>
    <mergeCell ref="A2:C2"/>
    <mergeCell ref="A3:C3"/>
    <mergeCell ref="A6:A10"/>
    <mergeCell ref="B6:B10"/>
    <mergeCell ref="A14:A15"/>
    <mergeCell ref="A16:A17"/>
    <mergeCell ref="B16:B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opLeftCell="A93" workbookViewId="0">
      <selection activeCell="E111" sqref="E111"/>
    </sheetView>
  </sheetViews>
  <sheetFormatPr baseColWidth="10" defaultRowHeight="15" x14ac:dyDescent="0.25"/>
  <cols>
    <col min="1" max="1" width="41.42578125" customWidth="1"/>
    <col min="5" max="5" width="14.28515625" customWidth="1"/>
    <col min="7" max="7" width="14.5703125" customWidth="1"/>
  </cols>
  <sheetData>
    <row r="1" spans="1:5" ht="18" x14ac:dyDescent="0.25">
      <c r="A1" s="130" t="s">
        <v>5</v>
      </c>
      <c r="B1" s="131"/>
      <c r="C1" s="131"/>
      <c r="D1" s="131"/>
      <c r="E1" s="131"/>
    </row>
    <row r="2" spans="1:5" x14ac:dyDescent="0.25">
      <c r="A2" s="16"/>
      <c r="B2" s="17"/>
      <c r="C2" s="17"/>
      <c r="D2" s="18"/>
      <c r="E2" s="17"/>
    </row>
    <row r="3" spans="1:5" ht="87" x14ac:dyDescent="0.25">
      <c r="A3" s="19" t="s">
        <v>47</v>
      </c>
      <c r="B3" s="20" t="s">
        <v>48</v>
      </c>
      <c r="C3" s="20" t="s">
        <v>49</v>
      </c>
      <c r="D3" s="20" t="s">
        <v>50</v>
      </c>
      <c r="E3" s="19" t="s">
        <v>51</v>
      </c>
    </row>
    <row r="4" spans="1:5" ht="15" customHeight="1" x14ac:dyDescent="0.25">
      <c r="A4" s="21" t="s">
        <v>52</v>
      </c>
      <c r="B4" s="22" t="s">
        <v>53</v>
      </c>
      <c r="C4" s="22" t="s">
        <v>54</v>
      </c>
      <c r="D4" s="22" t="s">
        <v>54</v>
      </c>
      <c r="E4" s="23">
        <v>51343808.240000002</v>
      </c>
    </row>
    <row r="5" spans="1:5" ht="15" customHeight="1" x14ac:dyDescent="0.25">
      <c r="A5" s="21" t="s">
        <v>55</v>
      </c>
      <c r="B5" s="22" t="s">
        <v>53</v>
      </c>
      <c r="C5" s="22" t="s">
        <v>56</v>
      </c>
      <c r="D5" s="22" t="s">
        <v>54</v>
      </c>
      <c r="E5" s="23">
        <v>8778747.1899999995</v>
      </c>
    </row>
    <row r="6" spans="1:5" ht="15" customHeight="1" x14ac:dyDescent="0.25">
      <c r="A6" s="21" t="s">
        <v>57</v>
      </c>
      <c r="B6" s="22" t="s">
        <v>53</v>
      </c>
      <c r="C6" s="22" t="s">
        <v>56</v>
      </c>
      <c r="D6" s="22" t="s">
        <v>58</v>
      </c>
      <c r="E6" s="23">
        <v>15298432.710000001</v>
      </c>
    </row>
    <row r="7" spans="1:5" ht="15" customHeight="1" x14ac:dyDescent="0.25">
      <c r="A7" s="21" t="s">
        <v>59</v>
      </c>
      <c r="B7" s="22" t="s">
        <v>53</v>
      </c>
      <c r="C7" s="22" t="s">
        <v>56</v>
      </c>
      <c r="D7" s="22" t="s">
        <v>56</v>
      </c>
      <c r="E7" s="23">
        <v>7273621.3300000001</v>
      </c>
    </row>
    <row r="8" spans="1:5" ht="15" customHeight="1" x14ac:dyDescent="0.25">
      <c r="A8" s="21" t="s">
        <v>60</v>
      </c>
      <c r="B8" s="22" t="s">
        <v>53</v>
      </c>
      <c r="C8" s="22" t="s">
        <v>56</v>
      </c>
      <c r="D8" s="22" t="s">
        <v>61</v>
      </c>
      <c r="E8" s="23">
        <v>6859687.3200000003</v>
      </c>
    </row>
    <row r="9" spans="1:5" ht="15" customHeight="1" x14ac:dyDescent="0.25">
      <c r="A9" s="21" t="s">
        <v>62</v>
      </c>
      <c r="B9" s="22" t="s">
        <v>53</v>
      </c>
      <c r="C9" s="22" t="s">
        <v>56</v>
      </c>
      <c r="D9" s="22" t="s">
        <v>63</v>
      </c>
      <c r="E9" s="23">
        <v>5006272</v>
      </c>
    </row>
    <row r="10" spans="1:5" ht="15" customHeight="1" x14ac:dyDescent="0.25">
      <c r="A10" s="21" t="s">
        <v>64</v>
      </c>
      <c r="B10" s="22" t="s">
        <v>53</v>
      </c>
      <c r="C10" s="22" t="s">
        <v>61</v>
      </c>
      <c r="D10" s="22" t="s">
        <v>54</v>
      </c>
      <c r="E10" s="23">
        <v>8082771.3300000001</v>
      </c>
    </row>
    <row r="11" spans="1:5" ht="15" customHeight="1" x14ac:dyDescent="0.25">
      <c r="A11" s="21" t="s">
        <v>65</v>
      </c>
      <c r="B11" s="22" t="s">
        <v>53</v>
      </c>
      <c r="C11" s="22" t="s">
        <v>61</v>
      </c>
      <c r="D11" s="22" t="s">
        <v>56</v>
      </c>
      <c r="E11" s="23">
        <v>1309304.21</v>
      </c>
    </row>
    <row r="12" spans="1:5" ht="15" customHeight="1" x14ac:dyDescent="0.25">
      <c r="A12" s="21" t="s">
        <v>66</v>
      </c>
      <c r="B12" s="22" t="s">
        <v>53</v>
      </c>
      <c r="C12" s="22" t="s">
        <v>61</v>
      </c>
      <c r="D12" s="22" t="s">
        <v>61</v>
      </c>
      <c r="E12" s="23">
        <v>4364347.37</v>
      </c>
    </row>
    <row r="13" spans="1:5" ht="15" customHeight="1" x14ac:dyDescent="0.25">
      <c r="A13" s="21" t="s">
        <v>67</v>
      </c>
      <c r="B13" s="22" t="s">
        <v>53</v>
      </c>
      <c r="C13" s="22" t="s">
        <v>61</v>
      </c>
      <c r="D13" s="22" t="s">
        <v>68</v>
      </c>
      <c r="E13" s="23">
        <v>218217.37</v>
      </c>
    </row>
    <row r="14" spans="1:5" ht="15" customHeight="1" x14ac:dyDescent="0.25">
      <c r="A14" s="21" t="s">
        <v>69</v>
      </c>
      <c r="B14" s="22" t="s">
        <v>53</v>
      </c>
      <c r="C14" s="22" t="s">
        <v>68</v>
      </c>
      <c r="D14" s="22" t="s">
        <v>54</v>
      </c>
      <c r="E14" s="23">
        <v>4434176.93</v>
      </c>
    </row>
    <row r="15" spans="1:5" ht="15" customHeight="1" x14ac:dyDescent="0.25">
      <c r="A15" s="21" t="s">
        <v>70</v>
      </c>
      <c r="B15" s="22" t="s">
        <v>53</v>
      </c>
      <c r="C15" s="22" t="s">
        <v>68</v>
      </c>
      <c r="D15" s="22" t="s">
        <v>58</v>
      </c>
      <c r="E15" s="23">
        <v>1309304.21</v>
      </c>
    </row>
    <row r="16" spans="1:5" ht="15" customHeight="1" x14ac:dyDescent="0.25">
      <c r="A16" s="21" t="s">
        <v>71</v>
      </c>
      <c r="B16" s="22" t="s">
        <v>53</v>
      </c>
      <c r="C16" s="22" t="s">
        <v>68</v>
      </c>
      <c r="D16" s="22" t="s">
        <v>56</v>
      </c>
      <c r="E16" s="23">
        <v>2618608.42</v>
      </c>
    </row>
    <row r="17" spans="1:5" ht="15" customHeight="1" x14ac:dyDescent="0.25">
      <c r="A17" s="21" t="s">
        <v>72</v>
      </c>
      <c r="B17" s="22" t="s">
        <v>53</v>
      </c>
      <c r="C17" s="22" t="s">
        <v>68</v>
      </c>
      <c r="D17" s="22" t="s">
        <v>61</v>
      </c>
      <c r="E17" s="23">
        <v>218217.37</v>
      </c>
    </row>
    <row r="18" spans="1:5" ht="15" customHeight="1" x14ac:dyDescent="0.25">
      <c r="A18" s="21" t="s">
        <v>73</v>
      </c>
      <c r="B18" s="22" t="s">
        <v>53</v>
      </c>
      <c r="C18" s="22" t="s">
        <v>68</v>
      </c>
      <c r="D18" s="22" t="s">
        <v>68</v>
      </c>
      <c r="E18" s="23">
        <v>4652394.3</v>
      </c>
    </row>
    <row r="19" spans="1:5" ht="15" customHeight="1" x14ac:dyDescent="0.25">
      <c r="A19" s="24" t="s">
        <v>39</v>
      </c>
      <c r="B19" s="25"/>
      <c r="C19" s="26"/>
      <c r="D19" s="25"/>
      <c r="E19" s="27">
        <f>SUM(E4:E18)</f>
        <v>121767910.3</v>
      </c>
    </row>
    <row r="20" spans="1:5" ht="15" customHeight="1" x14ac:dyDescent="0.25">
      <c r="A20" s="28"/>
      <c r="B20" s="29"/>
      <c r="C20" s="29"/>
      <c r="D20" s="29"/>
      <c r="E20" s="29"/>
    </row>
    <row r="21" spans="1:5" ht="15" customHeight="1" x14ac:dyDescent="0.25">
      <c r="A21" s="21" t="s">
        <v>74</v>
      </c>
      <c r="B21" s="22" t="s">
        <v>75</v>
      </c>
      <c r="C21" s="22" t="s">
        <v>56</v>
      </c>
      <c r="D21" s="22" t="s">
        <v>56</v>
      </c>
      <c r="E21" s="23">
        <v>50000</v>
      </c>
    </row>
    <row r="22" spans="1:5" ht="45.75" customHeight="1" x14ac:dyDescent="0.25">
      <c r="A22" s="24" t="s">
        <v>76</v>
      </c>
      <c r="B22" s="25"/>
      <c r="C22" s="26"/>
      <c r="D22" s="25"/>
      <c r="E22" s="27">
        <f>SUM(E21)</f>
        <v>50000</v>
      </c>
    </row>
    <row r="23" spans="1:5" ht="15" customHeight="1" x14ac:dyDescent="0.25">
      <c r="A23" s="28"/>
      <c r="B23" s="29"/>
      <c r="C23" s="29"/>
      <c r="D23" s="29"/>
      <c r="E23" s="29"/>
    </row>
    <row r="24" spans="1:5" ht="15" customHeight="1" x14ac:dyDescent="0.25">
      <c r="A24" s="21" t="s">
        <v>77</v>
      </c>
      <c r="B24" s="22" t="s">
        <v>75</v>
      </c>
      <c r="C24" s="22" t="s">
        <v>58</v>
      </c>
      <c r="D24" s="22" t="s">
        <v>63</v>
      </c>
      <c r="E24" s="23">
        <v>50000</v>
      </c>
    </row>
    <row r="25" spans="1:5" ht="15" customHeight="1" x14ac:dyDescent="0.25">
      <c r="A25" s="21" t="s">
        <v>78</v>
      </c>
      <c r="B25" s="22" t="s">
        <v>75</v>
      </c>
      <c r="C25" s="22" t="s">
        <v>56</v>
      </c>
      <c r="D25" s="22" t="s">
        <v>54</v>
      </c>
      <c r="E25" s="23">
        <v>1000000</v>
      </c>
    </row>
    <row r="26" spans="1:5" ht="15" customHeight="1" x14ac:dyDescent="0.25">
      <c r="A26" s="21" t="s">
        <v>74</v>
      </c>
      <c r="B26" s="22" t="s">
        <v>75</v>
      </c>
      <c r="C26" s="22" t="s">
        <v>56</v>
      </c>
      <c r="D26" s="22" t="s">
        <v>56</v>
      </c>
      <c r="E26" s="23">
        <v>500000</v>
      </c>
    </row>
    <row r="27" spans="1:5" ht="15" customHeight="1" x14ac:dyDescent="0.25">
      <c r="A27" s="21" t="s">
        <v>79</v>
      </c>
      <c r="B27" s="22" t="s">
        <v>75</v>
      </c>
      <c r="C27" s="22" t="s">
        <v>56</v>
      </c>
      <c r="D27" s="22" t="s">
        <v>61</v>
      </c>
      <c r="E27" s="23">
        <v>500000</v>
      </c>
    </row>
    <row r="28" spans="1:5" ht="15" customHeight="1" x14ac:dyDescent="0.25">
      <c r="A28" s="21" t="s">
        <v>80</v>
      </c>
      <c r="B28" s="22" t="s">
        <v>75</v>
      </c>
      <c r="C28" s="22" t="s">
        <v>56</v>
      </c>
      <c r="D28" s="22" t="s">
        <v>81</v>
      </c>
      <c r="E28" s="23">
        <v>14000000</v>
      </c>
    </row>
    <row r="29" spans="1:5" ht="15" customHeight="1" x14ac:dyDescent="0.25">
      <c r="A29" s="21" t="s">
        <v>82</v>
      </c>
      <c r="B29" s="22" t="s">
        <v>75</v>
      </c>
      <c r="C29" s="22" t="s">
        <v>68</v>
      </c>
      <c r="D29" s="22" t="s">
        <v>54</v>
      </c>
      <c r="E29" s="23">
        <v>50000</v>
      </c>
    </row>
    <row r="30" spans="1:5" ht="15" customHeight="1" x14ac:dyDescent="0.25">
      <c r="A30" s="21" t="s">
        <v>83</v>
      </c>
      <c r="B30" s="22" t="s">
        <v>75</v>
      </c>
      <c r="C30" s="22" t="s">
        <v>68</v>
      </c>
      <c r="D30" s="22" t="s">
        <v>58</v>
      </c>
      <c r="E30" s="23">
        <v>550000</v>
      </c>
    </row>
    <row r="31" spans="1:5" ht="15" customHeight="1" x14ac:dyDescent="0.25">
      <c r="A31" s="21" t="s">
        <v>84</v>
      </c>
      <c r="B31" s="22" t="s">
        <v>75</v>
      </c>
      <c r="C31" s="22" t="s">
        <v>85</v>
      </c>
      <c r="D31" s="22" t="s">
        <v>54</v>
      </c>
      <c r="E31" s="23">
        <v>3000000</v>
      </c>
    </row>
    <row r="32" spans="1:5" ht="15" customHeight="1" x14ac:dyDescent="0.25">
      <c r="A32" s="21" t="s">
        <v>86</v>
      </c>
      <c r="B32" s="22" t="s">
        <v>75</v>
      </c>
      <c r="C32" s="22" t="s">
        <v>87</v>
      </c>
      <c r="D32" s="22" t="s">
        <v>81</v>
      </c>
      <c r="E32" s="23">
        <v>3000000</v>
      </c>
    </row>
    <row r="33" spans="1:5" ht="15" customHeight="1" x14ac:dyDescent="0.25">
      <c r="A33" s="21" t="s">
        <v>88</v>
      </c>
      <c r="B33" s="22" t="s">
        <v>75</v>
      </c>
      <c r="C33" s="22" t="s">
        <v>87</v>
      </c>
      <c r="D33" s="22" t="s">
        <v>87</v>
      </c>
      <c r="E33" s="23">
        <v>500000</v>
      </c>
    </row>
    <row r="34" spans="1:5" ht="15" customHeight="1" x14ac:dyDescent="0.25">
      <c r="A34" s="21" t="s">
        <v>89</v>
      </c>
      <c r="B34" s="22" t="s">
        <v>90</v>
      </c>
      <c r="C34" s="22" t="s">
        <v>54</v>
      </c>
      <c r="D34" s="22" t="s">
        <v>61</v>
      </c>
      <c r="E34" s="30">
        <f>28000000-4000000</f>
        <v>24000000</v>
      </c>
    </row>
    <row r="35" spans="1:5" ht="15" customHeight="1" x14ac:dyDescent="0.25">
      <c r="A35" s="21" t="s">
        <v>91</v>
      </c>
      <c r="B35" s="22" t="s">
        <v>90</v>
      </c>
      <c r="C35" s="22" t="s">
        <v>56</v>
      </c>
      <c r="D35" s="22" t="s">
        <v>54</v>
      </c>
      <c r="E35" s="23">
        <v>100000</v>
      </c>
    </row>
    <row r="36" spans="1:5" ht="15" customHeight="1" x14ac:dyDescent="0.25">
      <c r="A36" s="21" t="s">
        <v>92</v>
      </c>
      <c r="B36" s="22" t="s">
        <v>90</v>
      </c>
      <c r="C36" s="22" t="s">
        <v>56</v>
      </c>
      <c r="D36" s="22" t="s">
        <v>61</v>
      </c>
      <c r="E36" s="23">
        <v>100000</v>
      </c>
    </row>
    <row r="37" spans="1:5" ht="15" customHeight="1" x14ac:dyDescent="0.25">
      <c r="A37" s="21" t="s">
        <v>93</v>
      </c>
      <c r="B37" s="22" t="s">
        <v>90</v>
      </c>
      <c r="C37" s="22" t="s">
        <v>56</v>
      </c>
      <c r="D37" s="22" t="s">
        <v>63</v>
      </c>
      <c r="E37" s="23">
        <v>50000</v>
      </c>
    </row>
    <row r="38" spans="1:5" ht="15" customHeight="1" x14ac:dyDescent="0.25">
      <c r="A38" s="21" t="s">
        <v>94</v>
      </c>
      <c r="B38" s="22" t="s">
        <v>90</v>
      </c>
      <c r="C38" s="22" t="s">
        <v>61</v>
      </c>
      <c r="D38" s="22" t="s">
        <v>54</v>
      </c>
      <c r="E38" s="23">
        <v>50000</v>
      </c>
    </row>
    <row r="39" spans="1:5" ht="15" customHeight="1" x14ac:dyDescent="0.25">
      <c r="A39" s="21" t="s">
        <v>95</v>
      </c>
      <c r="B39" s="22" t="s">
        <v>90</v>
      </c>
      <c r="C39" s="22" t="s">
        <v>63</v>
      </c>
      <c r="D39" s="22" t="s">
        <v>54</v>
      </c>
      <c r="E39" s="23">
        <v>3000000</v>
      </c>
    </row>
    <row r="40" spans="1:5" ht="15" customHeight="1" x14ac:dyDescent="0.25">
      <c r="A40" s="21" t="s">
        <v>96</v>
      </c>
      <c r="B40" s="22" t="s">
        <v>90</v>
      </c>
      <c r="C40" s="22" t="s">
        <v>63</v>
      </c>
      <c r="D40" s="22" t="s">
        <v>56</v>
      </c>
      <c r="E40" s="23">
        <v>4000000</v>
      </c>
    </row>
    <row r="41" spans="1:5" ht="15" customHeight="1" x14ac:dyDescent="0.25">
      <c r="A41" s="21" t="s">
        <v>97</v>
      </c>
      <c r="B41" s="22" t="s">
        <v>90</v>
      </c>
      <c r="C41" s="22" t="s">
        <v>63</v>
      </c>
      <c r="D41" s="22" t="s">
        <v>63</v>
      </c>
      <c r="E41" s="23">
        <v>100000</v>
      </c>
    </row>
    <row r="42" spans="1:5" ht="15" customHeight="1" x14ac:dyDescent="0.25">
      <c r="A42" s="21" t="s">
        <v>98</v>
      </c>
      <c r="B42" s="22" t="s">
        <v>99</v>
      </c>
      <c r="C42" s="22" t="s">
        <v>54</v>
      </c>
      <c r="D42" s="22" t="s">
        <v>61</v>
      </c>
      <c r="E42" s="23">
        <v>1000000</v>
      </c>
    </row>
    <row r="43" spans="1:5" ht="33.75" customHeight="1" x14ac:dyDescent="0.25">
      <c r="A43" s="24" t="s">
        <v>100</v>
      </c>
      <c r="B43" s="25"/>
      <c r="C43" s="26"/>
      <c r="D43" s="25"/>
      <c r="E43" s="27">
        <f>SUM(E24:E42)</f>
        <v>55550000</v>
      </c>
    </row>
    <row r="44" spans="1:5" ht="15" customHeight="1" x14ac:dyDescent="0.25">
      <c r="A44" s="28"/>
      <c r="B44" s="29"/>
      <c r="C44" s="29"/>
      <c r="D44" s="29"/>
      <c r="E44" s="29"/>
    </row>
    <row r="45" spans="1:5" ht="15" customHeight="1" x14ac:dyDescent="0.25">
      <c r="A45" s="21" t="s">
        <v>101</v>
      </c>
      <c r="B45" s="22" t="s">
        <v>75</v>
      </c>
      <c r="C45" s="22" t="s">
        <v>54</v>
      </c>
      <c r="D45" s="22" t="s">
        <v>54</v>
      </c>
      <c r="E45" s="23">
        <v>206121600</v>
      </c>
    </row>
    <row r="46" spans="1:5" ht="15" customHeight="1" x14ac:dyDescent="0.25">
      <c r="A46" s="21" t="s">
        <v>102</v>
      </c>
      <c r="B46" s="22" t="s">
        <v>75</v>
      </c>
      <c r="C46" s="22" t="s">
        <v>58</v>
      </c>
      <c r="D46" s="22" t="s">
        <v>54</v>
      </c>
      <c r="E46" s="23">
        <v>14000000</v>
      </c>
    </row>
    <row r="47" spans="1:5" ht="15" customHeight="1" x14ac:dyDescent="0.25">
      <c r="A47" s="21" t="s">
        <v>103</v>
      </c>
      <c r="B47" s="22" t="s">
        <v>75</v>
      </c>
      <c r="C47" s="22" t="s">
        <v>58</v>
      </c>
      <c r="D47" s="22" t="s">
        <v>58</v>
      </c>
      <c r="E47" s="23">
        <v>34000000</v>
      </c>
    </row>
    <row r="48" spans="1:5" ht="15" customHeight="1" x14ac:dyDescent="0.25">
      <c r="A48" s="21" t="s">
        <v>104</v>
      </c>
      <c r="B48" s="22" t="s">
        <v>75</v>
      </c>
      <c r="C48" s="22" t="s">
        <v>58</v>
      </c>
      <c r="D48" s="22" t="s">
        <v>56</v>
      </c>
      <c r="E48" s="23">
        <v>100000</v>
      </c>
    </row>
    <row r="49" spans="1:5" ht="15" customHeight="1" x14ac:dyDescent="0.25">
      <c r="A49" s="21" t="s">
        <v>105</v>
      </c>
      <c r="B49" s="22" t="s">
        <v>75</v>
      </c>
      <c r="C49" s="22" t="s">
        <v>58</v>
      </c>
      <c r="D49" s="22" t="s">
        <v>61</v>
      </c>
      <c r="E49" s="23">
        <v>9000000</v>
      </c>
    </row>
    <row r="50" spans="1:5" ht="15" customHeight="1" x14ac:dyDescent="0.25">
      <c r="A50" s="21" t="s">
        <v>77</v>
      </c>
      <c r="B50" s="22" t="s">
        <v>75</v>
      </c>
      <c r="C50" s="22" t="s">
        <v>58</v>
      </c>
      <c r="D50" s="22" t="s">
        <v>63</v>
      </c>
      <c r="E50" s="23">
        <v>50000</v>
      </c>
    </row>
    <row r="51" spans="1:5" ht="15" customHeight="1" x14ac:dyDescent="0.25">
      <c r="A51" s="21" t="s">
        <v>106</v>
      </c>
      <c r="B51" s="22" t="s">
        <v>75</v>
      </c>
      <c r="C51" s="22" t="s">
        <v>56</v>
      </c>
      <c r="D51" s="22" t="s">
        <v>58</v>
      </c>
      <c r="E51" s="23">
        <v>2000000</v>
      </c>
    </row>
    <row r="52" spans="1:5" ht="15" customHeight="1" x14ac:dyDescent="0.25">
      <c r="A52" s="21" t="s">
        <v>74</v>
      </c>
      <c r="B52" s="22" t="s">
        <v>75</v>
      </c>
      <c r="C52" s="22" t="s">
        <v>56</v>
      </c>
      <c r="D52" s="22" t="s">
        <v>56</v>
      </c>
      <c r="E52" s="23">
        <v>500000</v>
      </c>
    </row>
    <row r="53" spans="1:5" ht="15" customHeight="1" x14ac:dyDescent="0.25">
      <c r="A53" s="21" t="s">
        <v>107</v>
      </c>
      <c r="B53" s="22" t="s">
        <v>75</v>
      </c>
      <c r="C53" s="22" t="s">
        <v>61</v>
      </c>
      <c r="D53" s="22" t="s">
        <v>54</v>
      </c>
      <c r="E53" s="23">
        <v>500000</v>
      </c>
    </row>
    <row r="54" spans="1:5" ht="15" customHeight="1" x14ac:dyDescent="0.25">
      <c r="A54" s="21" t="s">
        <v>108</v>
      </c>
      <c r="B54" s="22" t="s">
        <v>75</v>
      </c>
      <c r="C54" s="22" t="s">
        <v>61</v>
      </c>
      <c r="D54" s="22" t="s">
        <v>85</v>
      </c>
      <c r="E54" s="23">
        <v>64000000.219999999</v>
      </c>
    </row>
    <row r="55" spans="1:5" ht="15" customHeight="1" x14ac:dyDescent="0.25">
      <c r="A55" s="21" t="s">
        <v>109</v>
      </c>
      <c r="B55" s="22" t="s">
        <v>75</v>
      </c>
      <c r="C55" s="22" t="s">
        <v>61</v>
      </c>
      <c r="D55" s="22" t="s">
        <v>63</v>
      </c>
      <c r="E55" s="23">
        <v>1962510</v>
      </c>
    </row>
    <row r="56" spans="1:5" ht="15" customHeight="1" x14ac:dyDescent="0.25">
      <c r="A56" s="21" t="s">
        <v>110</v>
      </c>
      <c r="B56" s="22" t="s">
        <v>75</v>
      </c>
      <c r="C56" s="22" t="s">
        <v>87</v>
      </c>
      <c r="D56" s="22" t="s">
        <v>54</v>
      </c>
      <c r="E56" s="23">
        <v>10000000</v>
      </c>
    </row>
    <row r="57" spans="1:5" ht="15" customHeight="1" x14ac:dyDescent="0.25">
      <c r="A57" s="21" t="s">
        <v>111</v>
      </c>
      <c r="B57" s="22" t="s">
        <v>75</v>
      </c>
      <c r="C57" s="22" t="s">
        <v>87</v>
      </c>
      <c r="D57" s="22" t="s">
        <v>85</v>
      </c>
      <c r="E57" s="23">
        <v>1000000</v>
      </c>
    </row>
    <row r="58" spans="1:5" ht="15" customHeight="1" x14ac:dyDescent="0.25">
      <c r="A58" s="21" t="s">
        <v>86</v>
      </c>
      <c r="B58" s="22" t="s">
        <v>75</v>
      </c>
      <c r="C58" s="22" t="s">
        <v>87</v>
      </c>
      <c r="D58" s="22" t="s">
        <v>81</v>
      </c>
      <c r="E58" s="23">
        <v>6000000</v>
      </c>
    </row>
    <row r="59" spans="1:5" ht="15" customHeight="1" x14ac:dyDescent="0.25">
      <c r="A59" s="21" t="s">
        <v>112</v>
      </c>
      <c r="B59" s="22" t="s">
        <v>75</v>
      </c>
      <c r="C59" s="22" t="s">
        <v>87</v>
      </c>
      <c r="D59" s="22" t="s">
        <v>63</v>
      </c>
      <c r="E59" s="23">
        <v>1000000</v>
      </c>
    </row>
    <row r="60" spans="1:5" ht="15" customHeight="1" x14ac:dyDescent="0.25">
      <c r="A60" s="21" t="s">
        <v>113</v>
      </c>
      <c r="B60" s="22" t="s">
        <v>75</v>
      </c>
      <c r="C60" s="22" t="s">
        <v>63</v>
      </c>
      <c r="D60" s="22" t="s">
        <v>63</v>
      </c>
      <c r="E60" s="23">
        <v>1300000</v>
      </c>
    </row>
    <row r="61" spans="1:5" ht="15" customHeight="1" x14ac:dyDescent="0.25">
      <c r="A61" s="21" t="s">
        <v>114</v>
      </c>
      <c r="B61" s="22" t="s">
        <v>90</v>
      </c>
      <c r="C61" s="22" t="s">
        <v>54</v>
      </c>
      <c r="D61" s="22" t="s">
        <v>63</v>
      </c>
      <c r="E61" s="23">
        <v>100000</v>
      </c>
    </row>
    <row r="62" spans="1:5" ht="15" customHeight="1" x14ac:dyDescent="0.25">
      <c r="A62" s="21" t="s">
        <v>91</v>
      </c>
      <c r="B62" s="22" t="s">
        <v>90</v>
      </c>
      <c r="C62" s="22" t="s">
        <v>56</v>
      </c>
      <c r="D62" s="22" t="s">
        <v>54</v>
      </c>
      <c r="E62" s="23">
        <v>200000</v>
      </c>
    </row>
    <row r="63" spans="1:5" ht="15" customHeight="1" x14ac:dyDescent="0.25">
      <c r="A63" s="21" t="s">
        <v>115</v>
      </c>
      <c r="B63" s="22" t="s">
        <v>90</v>
      </c>
      <c r="C63" s="22" t="s">
        <v>56</v>
      </c>
      <c r="D63" s="22" t="s">
        <v>56</v>
      </c>
      <c r="E63" s="23">
        <v>100000</v>
      </c>
    </row>
    <row r="64" spans="1:5" ht="15" customHeight="1" x14ac:dyDescent="0.25">
      <c r="A64" s="21" t="s">
        <v>92</v>
      </c>
      <c r="B64" s="22" t="s">
        <v>90</v>
      </c>
      <c r="C64" s="22" t="s">
        <v>56</v>
      </c>
      <c r="D64" s="22" t="s">
        <v>61</v>
      </c>
      <c r="E64" s="23">
        <v>3000000</v>
      </c>
    </row>
    <row r="65" spans="1:5" ht="15" customHeight="1" x14ac:dyDescent="0.25">
      <c r="A65" s="21" t="s">
        <v>116</v>
      </c>
      <c r="B65" s="22" t="s">
        <v>90</v>
      </c>
      <c r="C65" s="22" t="s">
        <v>56</v>
      </c>
      <c r="D65" s="22" t="s">
        <v>68</v>
      </c>
      <c r="E65" s="23">
        <v>100000</v>
      </c>
    </row>
    <row r="66" spans="1:5" ht="15" customHeight="1" x14ac:dyDescent="0.25">
      <c r="A66" s="21" t="s">
        <v>117</v>
      </c>
      <c r="B66" s="22" t="s">
        <v>90</v>
      </c>
      <c r="C66" s="22" t="s">
        <v>56</v>
      </c>
      <c r="D66" s="22" t="s">
        <v>85</v>
      </c>
      <c r="E66" s="23">
        <v>100000</v>
      </c>
    </row>
    <row r="67" spans="1:5" ht="15" customHeight="1" x14ac:dyDescent="0.25">
      <c r="A67" s="21" t="s">
        <v>93</v>
      </c>
      <c r="B67" s="22" t="s">
        <v>90</v>
      </c>
      <c r="C67" s="22" t="s">
        <v>56</v>
      </c>
      <c r="D67" s="22" t="s">
        <v>63</v>
      </c>
      <c r="E67" s="23">
        <v>500000</v>
      </c>
    </row>
    <row r="68" spans="1:5" ht="15" customHeight="1" x14ac:dyDescent="0.25">
      <c r="A68" s="21" t="s">
        <v>94</v>
      </c>
      <c r="B68" s="22" t="s">
        <v>90</v>
      </c>
      <c r="C68" s="22" t="s">
        <v>61</v>
      </c>
      <c r="D68" s="22" t="s">
        <v>54</v>
      </c>
      <c r="E68" s="23">
        <v>500000</v>
      </c>
    </row>
    <row r="69" spans="1:5" ht="15" customHeight="1" x14ac:dyDescent="0.25">
      <c r="A69" s="21" t="s">
        <v>118</v>
      </c>
      <c r="B69" s="22" t="s">
        <v>90</v>
      </c>
      <c r="C69" s="22" t="s">
        <v>61</v>
      </c>
      <c r="D69" s="22" t="s">
        <v>58</v>
      </c>
      <c r="E69" s="23">
        <v>2000000</v>
      </c>
    </row>
    <row r="70" spans="1:5" ht="15" customHeight="1" x14ac:dyDescent="0.25">
      <c r="A70" s="21" t="s">
        <v>119</v>
      </c>
      <c r="B70" s="22" t="s">
        <v>90</v>
      </c>
      <c r="C70" s="22" t="s">
        <v>63</v>
      </c>
      <c r="D70" s="22" t="s">
        <v>61</v>
      </c>
      <c r="E70" s="23">
        <v>1500000</v>
      </c>
    </row>
    <row r="71" spans="1:5" ht="15" customHeight="1" x14ac:dyDescent="0.25">
      <c r="A71" s="21" t="s">
        <v>120</v>
      </c>
      <c r="B71" s="22" t="s">
        <v>90</v>
      </c>
      <c r="C71" s="22" t="s">
        <v>63</v>
      </c>
      <c r="D71" s="22" t="s">
        <v>68</v>
      </c>
      <c r="E71" s="23">
        <v>1000000</v>
      </c>
    </row>
    <row r="72" spans="1:5" ht="15" customHeight="1" x14ac:dyDescent="0.25">
      <c r="A72" s="21" t="s">
        <v>121</v>
      </c>
      <c r="B72" s="22" t="s">
        <v>90</v>
      </c>
      <c r="C72" s="22" t="s">
        <v>63</v>
      </c>
      <c r="D72" s="22" t="s">
        <v>85</v>
      </c>
      <c r="E72" s="23">
        <v>500000</v>
      </c>
    </row>
    <row r="73" spans="1:5" ht="15" customHeight="1" x14ac:dyDescent="0.25">
      <c r="A73" s="21" t="s">
        <v>122</v>
      </c>
      <c r="B73" s="22" t="s">
        <v>90</v>
      </c>
      <c r="C73" s="22" t="s">
        <v>63</v>
      </c>
      <c r="D73" s="22" t="s">
        <v>81</v>
      </c>
      <c r="E73" s="23">
        <v>100000</v>
      </c>
    </row>
    <row r="74" spans="1:5" ht="15" customHeight="1" x14ac:dyDescent="0.25">
      <c r="A74" s="21" t="s">
        <v>97</v>
      </c>
      <c r="B74" s="22" t="s">
        <v>90</v>
      </c>
      <c r="C74" s="22" t="s">
        <v>63</v>
      </c>
      <c r="D74" s="22" t="s">
        <v>63</v>
      </c>
      <c r="E74" s="23">
        <v>1000000</v>
      </c>
    </row>
    <row r="75" spans="1:5" ht="15" customHeight="1" x14ac:dyDescent="0.25">
      <c r="A75" s="21" t="s">
        <v>123</v>
      </c>
      <c r="B75" s="22" t="s">
        <v>99</v>
      </c>
      <c r="C75" s="22" t="s">
        <v>54</v>
      </c>
      <c r="D75" s="22" t="s">
        <v>56</v>
      </c>
      <c r="E75" s="23">
        <v>700000</v>
      </c>
    </row>
    <row r="76" spans="1:5" ht="15" customHeight="1" x14ac:dyDescent="0.25">
      <c r="A76" s="21" t="s">
        <v>124</v>
      </c>
      <c r="B76" s="22" t="s">
        <v>99</v>
      </c>
      <c r="C76" s="22" t="s">
        <v>54</v>
      </c>
      <c r="D76" s="22" t="s">
        <v>68</v>
      </c>
      <c r="E76" s="23">
        <v>1200000</v>
      </c>
    </row>
    <row r="77" spans="1:5" ht="15" customHeight="1" x14ac:dyDescent="0.25">
      <c r="A77" s="21" t="s">
        <v>125</v>
      </c>
      <c r="B77" s="22" t="s">
        <v>99</v>
      </c>
      <c r="C77" s="22" t="s">
        <v>54</v>
      </c>
      <c r="D77" s="22" t="s">
        <v>63</v>
      </c>
      <c r="E77" s="23">
        <v>10000000</v>
      </c>
    </row>
    <row r="78" spans="1:5" ht="36.75" customHeight="1" x14ac:dyDescent="0.25">
      <c r="A78" s="24" t="s">
        <v>126</v>
      </c>
      <c r="B78" s="25"/>
      <c r="C78" s="26"/>
      <c r="D78" s="25"/>
      <c r="E78" s="27">
        <f>SUM(E45:E77)</f>
        <v>374134110.22000003</v>
      </c>
    </row>
    <row r="79" spans="1:5" ht="15" customHeight="1" x14ac:dyDescent="0.25">
      <c r="A79" s="28"/>
      <c r="B79" s="29"/>
      <c r="C79" s="29"/>
      <c r="D79" s="29"/>
      <c r="E79" s="29"/>
    </row>
    <row r="80" spans="1:5" ht="15" customHeight="1" x14ac:dyDescent="0.25">
      <c r="A80" s="21" t="s">
        <v>74</v>
      </c>
      <c r="B80" s="22" t="s">
        <v>75</v>
      </c>
      <c r="C80" s="22" t="s">
        <v>56</v>
      </c>
      <c r="D80" s="22" t="s">
        <v>56</v>
      </c>
      <c r="E80" s="23">
        <v>100000</v>
      </c>
    </row>
    <row r="81" spans="1:5" ht="15" customHeight="1" x14ac:dyDescent="0.25">
      <c r="A81" s="21" t="s">
        <v>79</v>
      </c>
      <c r="B81" s="22" t="s">
        <v>75</v>
      </c>
      <c r="C81" s="22" t="s">
        <v>56</v>
      </c>
      <c r="D81" s="22" t="s">
        <v>61</v>
      </c>
      <c r="E81" s="23">
        <v>2500000</v>
      </c>
    </row>
    <row r="82" spans="1:5" ht="15" customHeight="1" x14ac:dyDescent="0.25">
      <c r="A82" s="21" t="s">
        <v>83</v>
      </c>
      <c r="B82" s="22" t="s">
        <v>75</v>
      </c>
      <c r="C82" s="22" t="s">
        <v>68</v>
      </c>
      <c r="D82" s="22" t="s">
        <v>58</v>
      </c>
      <c r="E82" s="23">
        <v>300000</v>
      </c>
    </row>
    <row r="83" spans="1:5" ht="15" customHeight="1" x14ac:dyDescent="0.25">
      <c r="A83" s="21" t="s">
        <v>84</v>
      </c>
      <c r="B83" s="22" t="s">
        <v>75</v>
      </c>
      <c r="C83" s="22" t="s">
        <v>85</v>
      </c>
      <c r="D83" s="22" t="s">
        <v>54</v>
      </c>
      <c r="E83" s="23">
        <v>49000000</v>
      </c>
    </row>
    <row r="84" spans="1:5" ht="15" customHeight="1" x14ac:dyDescent="0.25">
      <c r="A84" s="21" t="s">
        <v>127</v>
      </c>
      <c r="B84" s="22" t="s">
        <v>75</v>
      </c>
      <c r="C84" s="22" t="s">
        <v>87</v>
      </c>
      <c r="D84" s="22" t="s">
        <v>68</v>
      </c>
      <c r="E84" s="23">
        <f>28500000-3000000</f>
        <v>25500000</v>
      </c>
    </row>
    <row r="85" spans="1:5" ht="15" customHeight="1" x14ac:dyDescent="0.25">
      <c r="A85" s="21" t="s">
        <v>128</v>
      </c>
      <c r="B85" s="22" t="s">
        <v>75</v>
      </c>
      <c r="C85" s="22" t="s">
        <v>63</v>
      </c>
      <c r="D85" s="22" t="s">
        <v>68</v>
      </c>
      <c r="E85" s="23">
        <f>10500000-1500000</f>
        <v>9000000</v>
      </c>
    </row>
    <row r="86" spans="1:5" ht="15" customHeight="1" x14ac:dyDescent="0.25">
      <c r="A86" s="21" t="s">
        <v>129</v>
      </c>
      <c r="B86" s="22" t="s">
        <v>90</v>
      </c>
      <c r="C86" s="22" t="s">
        <v>54</v>
      </c>
      <c r="D86" s="22" t="s">
        <v>54</v>
      </c>
      <c r="E86" s="23">
        <f>28000000-3000000</f>
        <v>25000000</v>
      </c>
    </row>
    <row r="87" spans="1:5" ht="15" customHeight="1" x14ac:dyDescent="0.25">
      <c r="A87" s="21" t="s">
        <v>94</v>
      </c>
      <c r="B87" s="22" t="s">
        <v>90</v>
      </c>
      <c r="C87" s="22" t="s">
        <v>61</v>
      </c>
      <c r="D87" s="22" t="s">
        <v>54</v>
      </c>
      <c r="E87" s="23">
        <v>200000</v>
      </c>
    </row>
    <row r="88" spans="1:5" ht="15" customHeight="1" x14ac:dyDescent="0.25">
      <c r="A88" s="21" t="s">
        <v>118</v>
      </c>
      <c r="B88" s="22" t="s">
        <v>90</v>
      </c>
      <c r="C88" s="22" t="s">
        <v>61</v>
      </c>
      <c r="D88" s="22" t="s">
        <v>58</v>
      </c>
      <c r="E88" s="23">
        <f>30000000-3000000</f>
        <v>27000000</v>
      </c>
    </row>
    <row r="89" spans="1:5" ht="15" customHeight="1" x14ac:dyDescent="0.25">
      <c r="A89" s="21" t="s">
        <v>96</v>
      </c>
      <c r="B89" s="22" t="s">
        <v>90</v>
      </c>
      <c r="C89" s="22" t="s">
        <v>63</v>
      </c>
      <c r="D89" s="22" t="s">
        <v>56</v>
      </c>
      <c r="E89" s="23">
        <v>100000</v>
      </c>
    </row>
    <row r="90" spans="1:5" ht="15" customHeight="1" x14ac:dyDescent="0.25">
      <c r="A90" s="21" t="s">
        <v>119</v>
      </c>
      <c r="B90" s="22" t="s">
        <v>90</v>
      </c>
      <c r="C90" s="22" t="s">
        <v>63</v>
      </c>
      <c r="D90" s="22" t="s">
        <v>61</v>
      </c>
      <c r="E90" s="23">
        <v>400000</v>
      </c>
    </row>
    <row r="91" spans="1:5" ht="15" customHeight="1" x14ac:dyDescent="0.25">
      <c r="A91" s="21" t="s">
        <v>121</v>
      </c>
      <c r="B91" s="22" t="s">
        <v>90</v>
      </c>
      <c r="C91" s="22" t="s">
        <v>63</v>
      </c>
      <c r="D91" s="22" t="s">
        <v>85</v>
      </c>
      <c r="E91" s="23">
        <v>200000</v>
      </c>
    </row>
    <row r="92" spans="1:5" ht="42.75" customHeight="1" x14ac:dyDescent="0.25">
      <c r="A92" s="24" t="s">
        <v>130</v>
      </c>
      <c r="B92" s="25"/>
      <c r="C92" s="26"/>
      <c r="D92" s="25"/>
      <c r="E92" s="27">
        <f>SUM(E80:E91)</f>
        <v>139300000</v>
      </c>
    </row>
    <row r="93" spans="1:5" ht="15" customHeight="1" x14ac:dyDescent="0.25">
      <c r="A93" s="28"/>
      <c r="B93" s="29"/>
      <c r="C93" s="29"/>
      <c r="D93" s="29"/>
      <c r="E93" s="29"/>
    </row>
    <row r="94" spans="1:5" ht="15" customHeight="1" x14ac:dyDescent="0.25">
      <c r="A94" s="21" t="s">
        <v>74</v>
      </c>
      <c r="B94" s="22" t="s">
        <v>75</v>
      </c>
      <c r="C94" s="22" t="s">
        <v>56</v>
      </c>
      <c r="D94" s="22" t="s">
        <v>56</v>
      </c>
      <c r="E94" s="23">
        <v>25000</v>
      </c>
    </row>
    <row r="95" spans="1:5" ht="15" customHeight="1" x14ac:dyDescent="0.25">
      <c r="A95" s="21" t="s">
        <v>114</v>
      </c>
      <c r="B95" s="22" t="s">
        <v>90</v>
      </c>
      <c r="C95" s="22" t="s">
        <v>54</v>
      </c>
      <c r="D95" s="22" t="s">
        <v>63</v>
      </c>
      <c r="E95" s="23">
        <v>50000</v>
      </c>
    </row>
    <row r="96" spans="1:5" ht="15" customHeight="1" x14ac:dyDescent="0.25">
      <c r="A96" s="21" t="s">
        <v>125</v>
      </c>
      <c r="B96" s="22" t="s">
        <v>99</v>
      </c>
      <c r="C96" s="22" t="s">
        <v>54</v>
      </c>
      <c r="D96" s="22" t="s">
        <v>63</v>
      </c>
      <c r="E96" s="23">
        <v>1000000</v>
      </c>
    </row>
    <row r="97" spans="1:7" ht="15" customHeight="1" x14ac:dyDescent="0.25">
      <c r="A97" s="24" t="s">
        <v>131</v>
      </c>
      <c r="B97" s="25"/>
      <c r="C97" s="26"/>
      <c r="D97" s="25"/>
      <c r="E97" s="27">
        <v>1075000</v>
      </c>
    </row>
    <row r="98" spans="1:7" ht="15" customHeight="1" x14ac:dyDescent="0.25">
      <c r="A98" s="28"/>
      <c r="B98" s="29"/>
      <c r="C98" s="29"/>
      <c r="D98" s="29"/>
      <c r="E98" s="29"/>
    </row>
    <row r="99" spans="1:7" ht="15" customHeight="1" x14ac:dyDescent="0.25">
      <c r="A99" s="21" t="s">
        <v>82</v>
      </c>
      <c r="B99" s="22" t="s">
        <v>75</v>
      </c>
      <c r="C99" s="22" t="s">
        <v>68</v>
      </c>
      <c r="D99" s="22" t="s">
        <v>54</v>
      </c>
      <c r="E99" s="23">
        <v>50000</v>
      </c>
    </row>
    <row r="100" spans="1:7" ht="15" customHeight="1" x14ac:dyDescent="0.25">
      <c r="A100" s="21" t="s">
        <v>83</v>
      </c>
      <c r="B100" s="22" t="s">
        <v>75</v>
      </c>
      <c r="C100" s="22" t="s">
        <v>68</v>
      </c>
      <c r="D100" s="22" t="s">
        <v>58</v>
      </c>
      <c r="E100" s="23">
        <v>250000</v>
      </c>
    </row>
    <row r="101" spans="1:7" ht="15" customHeight="1" x14ac:dyDescent="0.25">
      <c r="A101" s="21" t="s">
        <v>94</v>
      </c>
      <c r="B101" s="22" t="s">
        <v>90</v>
      </c>
      <c r="C101" s="22" t="s">
        <v>61</v>
      </c>
      <c r="D101" s="22" t="s">
        <v>54</v>
      </c>
      <c r="E101" s="23">
        <v>100000</v>
      </c>
    </row>
    <row r="102" spans="1:7" ht="15" customHeight="1" x14ac:dyDescent="0.25">
      <c r="A102" s="21" t="s">
        <v>118</v>
      </c>
      <c r="B102" s="22" t="s">
        <v>90</v>
      </c>
      <c r="C102" s="22" t="s">
        <v>61</v>
      </c>
      <c r="D102" s="22" t="s">
        <v>58</v>
      </c>
      <c r="E102" s="23">
        <v>50000</v>
      </c>
    </row>
    <row r="103" spans="1:7" ht="15" customHeight="1" x14ac:dyDescent="0.25">
      <c r="A103" s="21" t="s">
        <v>95</v>
      </c>
      <c r="B103" s="22" t="s">
        <v>90</v>
      </c>
      <c r="C103" s="22" t="s">
        <v>63</v>
      </c>
      <c r="D103" s="22" t="s">
        <v>54</v>
      </c>
      <c r="E103" s="23">
        <v>75000</v>
      </c>
    </row>
    <row r="104" spans="1:7" ht="15" customHeight="1" x14ac:dyDescent="0.25">
      <c r="A104" s="21" t="s">
        <v>119</v>
      </c>
      <c r="B104" s="22" t="s">
        <v>90</v>
      </c>
      <c r="C104" s="22" t="s">
        <v>63</v>
      </c>
      <c r="D104" s="22" t="s">
        <v>61</v>
      </c>
      <c r="E104" s="23">
        <v>75000</v>
      </c>
    </row>
    <row r="105" spans="1:7" ht="15" customHeight="1" x14ac:dyDescent="0.25">
      <c r="A105" s="21" t="s">
        <v>121</v>
      </c>
      <c r="B105" s="22" t="s">
        <v>90</v>
      </c>
      <c r="C105" s="22" t="s">
        <v>63</v>
      </c>
      <c r="D105" s="22" t="s">
        <v>85</v>
      </c>
      <c r="E105" s="23">
        <v>75000</v>
      </c>
    </row>
    <row r="106" spans="1:7" ht="15" customHeight="1" x14ac:dyDescent="0.25">
      <c r="A106" s="21" t="s">
        <v>123</v>
      </c>
      <c r="B106" s="22" t="s">
        <v>99</v>
      </c>
      <c r="C106" s="22" t="s">
        <v>54</v>
      </c>
      <c r="D106" s="22" t="s">
        <v>56</v>
      </c>
      <c r="E106" s="23">
        <v>1500000</v>
      </c>
    </row>
    <row r="107" spans="1:7" ht="15" customHeight="1" x14ac:dyDescent="0.25">
      <c r="A107" s="21" t="s">
        <v>98</v>
      </c>
      <c r="B107" s="22" t="s">
        <v>99</v>
      </c>
      <c r="C107" s="22" t="s">
        <v>54</v>
      </c>
      <c r="D107" s="22" t="s">
        <v>61</v>
      </c>
      <c r="E107" s="23">
        <v>500000</v>
      </c>
    </row>
    <row r="108" spans="1:7" ht="15" customHeight="1" x14ac:dyDescent="0.25">
      <c r="A108" s="24" t="s">
        <v>132</v>
      </c>
      <c r="B108" s="25"/>
      <c r="C108" s="26"/>
      <c r="D108" s="25"/>
      <c r="E108" s="27">
        <f>SUM(E99:E107)</f>
        <v>2675000</v>
      </c>
    </row>
    <row r="109" spans="1:7" ht="15" customHeight="1" x14ac:dyDescent="0.25">
      <c r="A109" s="28"/>
      <c r="B109" s="29"/>
      <c r="C109" s="29"/>
      <c r="D109" s="29"/>
      <c r="E109" s="29"/>
    </row>
    <row r="110" spans="1:7" ht="15" customHeight="1" x14ac:dyDescent="0.25">
      <c r="A110" s="31" t="s">
        <v>133</v>
      </c>
      <c r="B110" s="29"/>
      <c r="C110" s="29"/>
      <c r="D110" s="29"/>
      <c r="E110" s="32">
        <f>+E108+E97+E92+E78+E43+E22</f>
        <v>572784110.22000003</v>
      </c>
    </row>
    <row r="111" spans="1:7" ht="15" customHeight="1" x14ac:dyDescent="0.25">
      <c r="B111" s="17"/>
      <c r="C111" s="17"/>
      <c r="D111" s="17"/>
      <c r="E111" s="33">
        <f>+E19</f>
        <v>121767910.3</v>
      </c>
      <c r="G111" s="23">
        <v>709052020.51999998</v>
      </c>
    </row>
    <row r="112" spans="1:7" x14ac:dyDescent="0.25">
      <c r="A112" s="16"/>
      <c r="B112" s="17"/>
      <c r="C112" s="17"/>
      <c r="D112" s="17"/>
      <c r="E112" s="34">
        <f>SUM(E110:E111)</f>
        <v>694552020.51999998</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 POI 2019</vt:lpstr>
      <vt:lpstr>Ficha del indicador</vt:lpstr>
      <vt:lpstr>indica 1</vt:lpstr>
      <vt:lpstr>indic 2</vt:lpstr>
      <vt:lpstr>indc 3</vt:lpstr>
      <vt:lpstr>indi 4</vt:lpstr>
      <vt:lpstr>indic 5</vt:lpstr>
      <vt:lpstr>indic 6</vt:lpstr>
      <vt:lpstr>Hoja2</vt:lpstr>
      <vt:lpstr>Hoja3</vt:lpstr>
      <vt:lpstr>' POI 2019'!Área_de_impresión</vt:lpstr>
      <vt:lpstr>' POI 2019'!Títulos_a_imprimir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dc:creator>
  <cp:lastModifiedBy>Kathia</cp:lastModifiedBy>
  <cp:lastPrinted>2017-09-28T22:32:50Z</cp:lastPrinted>
  <dcterms:created xsi:type="dcterms:W3CDTF">2016-01-27T19:16:43Z</dcterms:created>
  <dcterms:modified xsi:type="dcterms:W3CDTF">2019-06-24T21:18:39Z</dcterms:modified>
</cp:coreProperties>
</file>